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aeva\Desktop\Документы\раскрытие информации\За 2019 год Сураева Н.Г\"/>
    </mc:Choice>
  </mc:AlternateContent>
  <bookViews>
    <workbookView xWindow="360" yWindow="30" windowWidth="19320" windowHeight="115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3" i="1" l="1"/>
  <c r="D142" i="1"/>
  <c r="H141" i="1"/>
  <c r="H139" i="1" s="1"/>
  <c r="G141" i="1"/>
  <c r="F141" i="1"/>
  <c r="E141" i="1"/>
  <c r="E139" i="1" s="1"/>
  <c r="D141" i="1"/>
  <c r="D140" i="1"/>
  <c r="G139" i="1"/>
  <c r="F139" i="1"/>
  <c r="D138" i="1"/>
  <c r="D137" i="1"/>
  <c r="D136" i="1"/>
  <c r="H135" i="1"/>
  <c r="G135" i="1"/>
  <c r="F135" i="1"/>
  <c r="E135" i="1"/>
  <c r="D135" i="1" s="1"/>
  <c r="D134" i="1"/>
  <c r="D133" i="1"/>
  <c r="H132" i="1"/>
  <c r="G132" i="1"/>
  <c r="F132" i="1"/>
  <c r="F130" i="1" s="1"/>
  <c r="F129" i="1" s="1"/>
  <c r="E132" i="1"/>
  <c r="E130" i="1" s="1"/>
  <c r="D131" i="1"/>
  <c r="H130" i="1"/>
  <c r="G130" i="1"/>
  <c r="G129" i="1" s="1"/>
  <c r="H129" i="1"/>
  <c r="D128" i="1"/>
  <c r="D127" i="1"/>
  <c r="D126" i="1"/>
  <c r="H125" i="1"/>
  <c r="H123" i="1" s="1"/>
  <c r="G125" i="1"/>
  <c r="F125" i="1"/>
  <c r="E125" i="1"/>
  <c r="E123" i="1" s="1"/>
  <c r="D125" i="1"/>
  <c r="D124" i="1"/>
  <c r="G123" i="1"/>
  <c r="F123" i="1"/>
  <c r="D121" i="1"/>
  <c r="D120" i="1"/>
  <c r="H119" i="1"/>
  <c r="G119" i="1"/>
  <c r="F119" i="1"/>
  <c r="F117" i="1" s="1"/>
  <c r="E119" i="1"/>
  <c r="E117" i="1" s="1"/>
  <c r="D118" i="1"/>
  <c r="H117" i="1"/>
  <c r="G117" i="1"/>
  <c r="D116" i="1"/>
  <c r="D115" i="1"/>
  <c r="D114" i="1"/>
  <c r="H113" i="1"/>
  <c r="G113" i="1"/>
  <c r="D113" i="1" s="1"/>
  <c r="F113" i="1"/>
  <c r="E113" i="1"/>
  <c r="D112" i="1"/>
  <c r="D111" i="1"/>
  <c r="D110" i="1"/>
  <c r="D109" i="1"/>
  <c r="D108" i="1"/>
  <c r="D107" i="1"/>
  <c r="H106" i="1"/>
  <c r="G106" i="1"/>
  <c r="G99" i="1" s="1"/>
  <c r="G97" i="1" s="1"/>
  <c r="G96" i="1" s="1"/>
  <c r="F106" i="1"/>
  <c r="D106" i="1" s="1"/>
  <c r="E106" i="1"/>
  <c r="D105" i="1"/>
  <c r="D104" i="1"/>
  <c r="H103" i="1"/>
  <c r="G103" i="1"/>
  <c r="F103" i="1"/>
  <c r="E103" i="1"/>
  <c r="D103" i="1" s="1"/>
  <c r="D102" i="1"/>
  <c r="D101" i="1"/>
  <c r="H100" i="1"/>
  <c r="H99" i="1" s="1"/>
  <c r="H97" i="1" s="1"/>
  <c r="H96" i="1" s="1"/>
  <c r="G100" i="1"/>
  <c r="F100" i="1"/>
  <c r="E100" i="1"/>
  <c r="D100" i="1"/>
  <c r="E99" i="1"/>
  <c r="E97" i="1" s="1"/>
  <c r="D98" i="1"/>
  <c r="D95" i="1"/>
  <c r="D94" i="1"/>
  <c r="D93" i="1"/>
  <c r="H92" i="1"/>
  <c r="H90" i="1" s="1"/>
  <c r="G92" i="1"/>
  <c r="F92" i="1"/>
  <c r="E92" i="1"/>
  <c r="E90" i="1" s="1"/>
  <c r="D92" i="1"/>
  <c r="D91" i="1"/>
  <c r="G90" i="1"/>
  <c r="F90" i="1"/>
  <c r="D88" i="1"/>
  <c r="G87" i="1"/>
  <c r="D87" i="1" s="1"/>
  <c r="D86" i="1"/>
  <c r="H83" i="1"/>
  <c r="G83" i="1"/>
  <c r="F83" i="1"/>
  <c r="E83" i="1"/>
  <c r="D83" i="1"/>
  <c r="D82" i="1"/>
  <c r="D81" i="1"/>
  <c r="D80" i="1"/>
  <c r="D79" i="1"/>
  <c r="D78" i="1"/>
  <c r="D77" i="1"/>
  <c r="D76" i="1"/>
  <c r="D74" i="1"/>
  <c r="H72" i="1"/>
  <c r="G72" i="1"/>
  <c r="F72" i="1"/>
  <c r="E72" i="1"/>
  <c r="E66" i="1" s="1"/>
  <c r="D66" i="1" s="1"/>
  <c r="D71" i="1"/>
  <c r="D70" i="1"/>
  <c r="D69" i="1"/>
  <c r="D68" i="1"/>
  <c r="D67" i="1"/>
  <c r="H66" i="1"/>
  <c r="G66" i="1"/>
  <c r="F66" i="1"/>
  <c r="D65" i="1"/>
  <c r="D64" i="1"/>
  <c r="D63" i="1"/>
  <c r="D62" i="1"/>
  <c r="D61" i="1"/>
  <c r="H60" i="1"/>
  <c r="G60" i="1"/>
  <c r="F60" i="1"/>
  <c r="E60" i="1"/>
  <c r="D60" i="1" s="1"/>
  <c r="D58" i="1"/>
  <c r="D57" i="1"/>
  <c r="H55" i="1"/>
  <c r="G55" i="1"/>
  <c r="F55" i="1"/>
  <c r="E55" i="1"/>
  <c r="D55" i="1"/>
  <c r="H52" i="1"/>
  <c r="G52" i="1"/>
  <c r="F52" i="1"/>
  <c r="E52" i="1"/>
  <c r="E47" i="1" s="1"/>
  <c r="H49" i="1"/>
  <c r="G49" i="1"/>
  <c r="F49" i="1"/>
  <c r="D49" i="1" s="1"/>
  <c r="E49" i="1"/>
  <c r="D48" i="1"/>
  <c r="H47" i="1"/>
  <c r="H84" i="1" s="1"/>
  <c r="G47" i="1"/>
  <c r="G84" i="1" s="1"/>
  <c r="H44" i="1"/>
  <c r="G44" i="1"/>
  <c r="F44" i="1"/>
  <c r="E44" i="1"/>
  <c r="D44" i="1" s="1"/>
  <c r="D43" i="1"/>
  <c r="D42" i="1"/>
  <c r="D41" i="1"/>
  <c r="D40" i="1"/>
  <c r="D39" i="1"/>
  <c r="D38" i="1"/>
  <c r="D37" i="1"/>
  <c r="D35" i="1"/>
  <c r="H33" i="1"/>
  <c r="G33" i="1"/>
  <c r="F33" i="1"/>
  <c r="E33" i="1"/>
  <c r="D33" i="1" s="1"/>
  <c r="D32" i="1"/>
  <c r="D31" i="1"/>
  <c r="D30" i="1"/>
  <c r="D29" i="1"/>
  <c r="D28" i="1"/>
  <c r="H27" i="1"/>
  <c r="G27" i="1"/>
  <c r="F27" i="1"/>
  <c r="E27" i="1"/>
  <c r="D27" i="1"/>
  <c r="D26" i="1"/>
  <c r="D25" i="1"/>
  <c r="D24" i="1"/>
  <c r="D23" i="1"/>
  <c r="D22" i="1"/>
  <c r="H21" i="1"/>
  <c r="G21" i="1"/>
  <c r="F21" i="1"/>
  <c r="E21" i="1"/>
  <c r="D21" i="1" s="1"/>
  <c r="D19" i="1"/>
  <c r="D18" i="1"/>
  <c r="H16" i="1"/>
  <c r="G16" i="1"/>
  <c r="F16" i="1"/>
  <c r="E16" i="1"/>
  <c r="D16" i="1" s="1"/>
  <c r="H13" i="1"/>
  <c r="G13" i="1"/>
  <c r="F13" i="1"/>
  <c r="E13" i="1"/>
  <c r="D13" i="1" s="1"/>
  <c r="H10" i="1"/>
  <c r="G10" i="1"/>
  <c r="G8" i="1" s="1"/>
  <c r="G45" i="1" s="1"/>
  <c r="F10" i="1"/>
  <c r="F8" i="1" s="1"/>
  <c r="E10" i="1"/>
  <c r="D9" i="1"/>
  <c r="H8" i="1"/>
  <c r="H45" i="1" s="1"/>
  <c r="E8" i="1"/>
  <c r="E45" i="1" s="1"/>
  <c r="D130" i="1" l="1"/>
  <c r="E129" i="1"/>
  <c r="D129" i="1" s="1"/>
  <c r="D117" i="1"/>
  <c r="E84" i="1"/>
  <c r="D90" i="1"/>
  <c r="E96" i="1"/>
  <c r="D123" i="1"/>
  <c r="D139" i="1"/>
  <c r="F45" i="1"/>
  <c r="D45" i="1" s="1"/>
  <c r="D8" i="1"/>
  <c r="D52" i="1"/>
  <c r="D72" i="1"/>
  <c r="D119" i="1"/>
  <c r="D132" i="1"/>
  <c r="D10" i="1"/>
  <c r="F99" i="1"/>
  <c r="F97" i="1" s="1"/>
  <c r="F96" i="1" s="1"/>
  <c r="F47" i="1"/>
  <c r="F84" i="1" s="1"/>
  <c r="D99" i="1" l="1"/>
  <c r="D96" i="1"/>
  <c r="D84" i="1"/>
  <c r="D97" i="1"/>
  <c r="D47" i="1"/>
</calcChain>
</file>

<file path=xl/sharedStrings.xml><?xml version="1.0" encoding="utf-8"?>
<sst xmlns="http://schemas.openxmlformats.org/spreadsheetml/2006/main" count="379" uniqueCount="308">
  <si>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</si>
  <si>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</si>
  <si>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</si>
  <si>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</si>
  <si>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</si>
  <si>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</si>
  <si>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</si>
  <si>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</si>
  <si>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</si>
  <si>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</si>
  <si>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</si>
  <si>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</si>
  <si>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</si>
  <si>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</si>
  <si>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Хозяйственные нужды организации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</si>
  <si>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</si>
  <si>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</si>
  <si>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</si>
  <si>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</si>
  <si>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</si>
  <si>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</si>
  <si>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</si>
  <si>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</si>
  <si>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</si>
  <si>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</si>
  <si>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</si>
  <si>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</si>
  <si>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</si>
  <si>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</si>
  <si>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</si>
  <si>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</si>
  <si>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</si>
  <si>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</si>
  <si>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</si>
  <si>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1.4.1</t>
  </si>
  <si>
    <t>ПАО "МРСК Сибири" (филиал "Алтайэнерго")</t>
  </si>
  <si>
    <t>1.4.2</t>
  </si>
  <si>
    <t>ООО "Барнаульская сетевая компания"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</si>
  <si>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</si>
  <si>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</si>
  <si>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</si>
  <si>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</si>
  <si>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</si>
  <si>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</si>
  <si>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</si>
  <si>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</si>
  <si>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</si>
  <si>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</si>
  <si>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</si>
  <si>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</si>
  <si>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</si>
  <si>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</si>
  <si>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</si>
  <si>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</si>
  <si>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</si>
  <si>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</si>
  <si>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</si>
  <si>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</si>
  <si>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</si>
  <si>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</si>
  <si>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</si>
  <si>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</si>
  <si>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</si>
  <si>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</si>
  <si>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</si>
  <si>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</si>
  <si>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</si>
  <si>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</si>
  <si>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</si>
  <si>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</si>
  <si>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</si>
  <si>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</si>
  <si>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</si>
  <si>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</si>
  <si>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</si>
  <si>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</si>
  <si>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</si>
  <si>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</si>
  <si>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</si>
  <si>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</si>
  <si>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</si>
  <si>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</si>
  <si>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</si>
  <si>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</si>
  <si>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</si>
  <si>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</si>
  <si>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</si>
  <si>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</si>
  <si>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</si>
  <si>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</si>
  <si>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</si>
  <si>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</si>
  <si>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</si>
  <si>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</si>
  <si>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</si>
  <si>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</si>
  <si>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</si>
  <si>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</si>
  <si>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</si>
  <si>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</si>
  <si>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</si>
  <si>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</si>
  <si>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</si>
  <si>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</si>
  <si>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</si>
  <si>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</si>
  <si>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</si>
  <si>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</si>
  <si>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</si>
  <si>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</si>
  <si>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12.4.2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</si>
  <si>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</si>
  <si>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</si>
  <si>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</si>
  <si>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</si>
  <si>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</si>
  <si>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</si>
  <si>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</si>
  <si>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</si>
  <si>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</si>
  <si>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</si>
  <si>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</si>
  <si>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</si>
  <si>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</si>
  <si>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</si>
  <si>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</si>
  <si>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</si>
  <si>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</si>
  <si>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</si>
  <si>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</si>
  <si>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</si>
  <si>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</si>
  <si>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</si>
  <si>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</si>
  <si>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</si>
  <si>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</si>
  <si>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</si>
  <si>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</si>
  <si>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</si>
  <si>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</si>
  <si>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</si>
  <si>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</si>
  <si>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</si>
  <si>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</si>
  <si>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</si>
  <si>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</si>
  <si>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</si>
  <si>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</si>
  <si>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</si>
  <si>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</si>
  <si>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</si>
  <si>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</si>
  <si>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</si>
  <si>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</si>
  <si>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</si>
  <si>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</si>
  <si>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</si>
  <si>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</si>
  <si>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</si>
  <si>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</si>
  <si>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</si>
  <si>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</si>
  <si>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</si>
  <si>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</si>
  <si>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</si>
  <si>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</si>
  <si>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</si>
  <si>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</si>
  <si>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</si>
  <si>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</si>
  <si>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</si>
  <si>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</si>
  <si>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</si>
  <si>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</si>
  <si>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</si>
  <si>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</si>
  <si>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</si>
  <si>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</si>
  <si>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</si>
  <si>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</si>
  <si>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</si>
  <si>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</si>
  <si>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</si>
  <si>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</si>
  <si>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</si>
  <si>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</si>
  <si>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</si>
  <si>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</si>
  <si>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</si>
  <si>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</si>
  <si>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</si>
  <si>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</si>
  <si>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</si>
  <si>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</si>
  <si>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</si>
  <si>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</si>
  <si>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</si>
  <si>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</si>
  <si>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</si>
  <si>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</si>
  <si>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</si>
  <si>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</si>
  <si>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</si>
  <si>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</si>
  <si>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</si>
  <si>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</si>
  <si>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</si>
  <si>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</si>
  <si>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</si>
  <si>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</si>
  <si>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</si>
  <si>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</si>
  <si>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</si>
  <si>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</si>
  <si>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</si>
  <si>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</si>
  <si>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</si>
  <si>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</si>
  <si>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</si>
  <si>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</si>
  <si>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</si>
  <si>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</si>
  <si>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</si>
  <si>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</si>
  <si>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</si>
  <si>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</si>
  <si>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</si>
  <si>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</si>
  <si>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</si>
  <si>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</si>
  <si>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</si>
  <si>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</si>
  <si>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</si>
  <si>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</si>
  <si>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</si>
  <si>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</si>
  <si>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</si>
  <si>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</si>
  <si>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</si>
  <si>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</si>
  <si>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</si>
  <si>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</si>
  <si>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</si>
  <si>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</si>
  <si>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</si>
  <si>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</si>
  <si>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</si>
  <si>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</si>
  <si>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</si>
  <si>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</si>
  <si>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</si>
  <si>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</si>
  <si>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</si>
  <si>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</si>
  <si>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</si>
  <si>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</si>
  <si>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</si>
  <si>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</si>
  <si>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</si>
  <si>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</si>
  <si>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</si>
  <si>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</si>
  <si>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</si>
  <si>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</si>
  <si>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</si>
  <si>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</si>
  <si>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</si>
  <si>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</si>
  <si>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</si>
  <si>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</si>
  <si>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</si>
  <si>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</si>
  <si>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</si>
  <si>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</si>
  <si>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</si>
  <si>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</si>
  <si>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</si>
  <si>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</si>
  <si>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</si>
  <si>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</si>
  <si>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</si>
  <si>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</si>
  <si>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</si>
  <si>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</si>
  <si>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</si>
  <si>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</si>
  <si>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</si>
  <si>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</si>
  <si>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</si>
  <si>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</si>
  <si>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</si>
  <si>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</si>
  <si>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</si>
  <si>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</si>
  <si>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</si>
  <si>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</si>
  <si>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</si>
  <si>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</si>
  <si>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</si>
  <si>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</si>
  <si>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</si>
  <si>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</si>
  <si>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</si>
  <si>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</si>
  <si>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</si>
  <si>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</si>
  <si>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>Информация о балансе электрической энергии и мощности ООО "Энергия-Транзит"  за 2019 год</t>
  </si>
  <si>
    <t xml:space="preserve">Раскрытие информации в соответствии с Постановлением правительства РФ от 21 января 2004г. №24 «Об утверждении стандартов раскрытия информации субъектами оптового и розничных рынков  электрической энергии» по п.19 пп.г абз. 1-2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</si>
</sst>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#,##0.00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#,##0.00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9"/>
      <color theme="1" tint="0.14999847407452621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1539">
    <xf numFmtId="0" fontId="0" fillId="0" borderId="0"/>
    <xf numFmtId="49" fontId="1" fillId="0" borderId="0" applyBorder="0">
      <alignment vertical="top"/>
    </xf>
    <xf numFmtId="0" fontId="5" fillId="0" borderId="0"/>
    <xf numFmtId="181" fontId="28" fillId="0" borderId="0">
      <alignment vertical="top"/>
    </xf>
    <xf numFmtId="181" fontId="47" fillId="0" borderId="0">
      <alignment vertical="top"/>
    </xf>
    <xf numFmtId="182" fontId="47" fillId="2" borderId="0">
      <alignment vertical="top"/>
    </xf>
    <xf numFmtId="181" fontId="47" fillId="3" borderId="0">
      <alignment vertical="top"/>
    </xf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5" fillId="0" borderId="0"/>
    <xf numFmtId="0" fontId="5" fillId="0" borderId="0"/>
    <xf numFmtId="0" fontId="18" fillId="0" borderId="0"/>
    <xf numFmtId="0" fontId="18" fillId="0" borderId="0"/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18" fillId="0" borderId="0"/>
    <xf numFmtId="0" fontId="18" fillId="0" borderId="0"/>
    <xf numFmtId="0" fontId="18" fillId="0" borderId="0"/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174" fontId="19" fillId="0" borderId="1">
      <protection locked="0"/>
    </xf>
    <xf numFmtId="175" fontId="19" fillId="0" borderId="0">
      <protection locked="0"/>
    </xf>
    <xf numFmtId="176" fontId="19" fillId="0" borderId="0">
      <protection locked="0"/>
    </xf>
    <xf numFmtId="175" fontId="19" fillId="0" borderId="0">
      <protection locked="0"/>
    </xf>
    <xf numFmtId="176" fontId="19" fillId="0" borderId="0">
      <protection locked="0"/>
    </xf>
    <xf numFmtId="177" fontId="19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19" fillId="0" borderId="1"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9" fontId="4" fillId="0" borderId="2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2" borderId="3" applyNumberFormat="0" applyAlignment="0" applyProtection="0"/>
    <xf numFmtId="0" fontId="25" fillId="23" borderId="4" applyNumberFormat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" fontId="49" fillId="0" borderId="0" applyFont="0" applyFill="0" applyBorder="0" applyAlignment="0" applyProtection="0"/>
    <xf numFmtId="169" fontId="10" fillId="24" borderId="2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16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17" fillId="0" borderId="0">
      <alignment vertical="top"/>
    </xf>
    <xf numFmtId="183" fontId="50" fillId="0" borderId="0">
      <alignment vertical="top"/>
    </xf>
    <xf numFmtId="38" fontId="50" fillId="0" borderId="0">
      <alignment vertical="top"/>
    </xf>
    <xf numFmtId="38" fontId="50" fillId="0" borderId="0">
      <alignment vertical="top"/>
    </xf>
    <xf numFmtId="173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7" fillId="0" borderId="0" applyFill="0" applyBorder="0" applyAlignment="0" applyProtection="0"/>
    <xf numFmtId="170" fontId="28" fillId="0" borderId="0" applyFill="0" applyBorder="0" applyAlignment="0" applyProtection="0"/>
    <xf numFmtId="170" fontId="29" fillId="0" borderId="0" applyFill="0" applyBorder="0" applyAlignment="0" applyProtection="0"/>
    <xf numFmtId="170" fontId="30" fillId="0" borderId="0" applyFill="0" applyBorder="0" applyAlignment="0" applyProtection="0"/>
    <xf numFmtId="170" fontId="31" fillId="0" borderId="0" applyFill="0" applyBorder="0" applyAlignment="0" applyProtection="0"/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2" fontId="49" fillId="0" borderId="0" applyFont="0" applyFill="0" applyBorder="0" applyAlignment="0" applyProtection="0"/>
    <xf numFmtId="0" fontId="34" fillId="6" borderId="0" applyNumberFormat="0" applyBorder="0" applyAlignment="0" applyProtection="0"/>
    <xf numFmtId="0" fontId="51" fillId="0" borderId="0">
      <alignment vertical="top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69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38" fillId="9" borderId="3" applyNumberFormat="0" applyAlignment="0" applyProtection="0"/>
    <xf numFmtId="183" fontId="47" fillId="0" borderId="0">
      <alignment vertical="top"/>
    </xf>
    <xf numFmtId="183" fontId="47" fillId="2" borderId="0">
      <alignment vertical="top"/>
    </xf>
    <xf numFmtId="38" fontId="47" fillId="2" borderId="0">
      <alignment vertical="top"/>
    </xf>
    <xf numFmtId="38" fontId="47" fillId="2" borderId="0">
      <alignment vertical="top"/>
    </xf>
    <xf numFmtId="38" fontId="47" fillId="0" borderId="0">
      <alignment vertical="top"/>
    </xf>
    <xf numFmtId="187" fontId="47" fillId="3" borderId="0">
      <alignment vertical="top"/>
    </xf>
    <xf numFmtId="38" fontId="47" fillId="0" borderId="0">
      <alignment vertical="top"/>
    </xf>
    <xf numFmtId="0" fontId="39" fillId="0" borderId="8" applyNumberFormat="0" applyFill="0" applyAlignment="0" applyProtection="0"/>
    <xf numFmtId="0" fontId="4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5" fillId="0" borderId="0"/>
    <xf numFmtId="0" fontId="1" fillId="26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1" fillId="22" borderId="10" applyNumberFormat="0" applyAlignment="0" applyProtection="0"/>
    <xf numFmtId="0" fontId="8" fillId="0" borderId="0" applyNumberFormat="0">
      <alignment horizontal="left"/>
    </xf>
    <xf numFmtId="4" fontId="55" fillId="27" borderId="10" applyNumberFormat="0" applyProtection="0">
      <alignment vertical="center"/>
    </xf>
    <xf numFmtId="4" fontId="56" fillId="27" borderId="10" applyNumberFormat="0" applyProtection="0">
      <alignment vertical="center"/>
    </xf>
    <xf numFmtId="4" fontId="55" fillId="27" borderId="10" applyNumberFormat="0" applyProtection="0">
      <alignment horizontal="left" vertical="center" indent="1"/>
    </xf>
    <xf numFmtId="4" fontId="55" fillId="27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4" fontId="55" fillId="29" borderId="10" applyNumberFormat="0" applyProtection="0">
      <alignment horizontal="right" vertical="center"/>
    </xf>
    <xf numFmtId="4" fontId="55" fillId="30" borderId="10" applyNumberFormat="0" applyProtection="0">
      <alignment horizontal="right" vertical="center"/>
    </xf>
    <xf numFmtId="4" fontId="55" fillId="31" borderId="10" applyNumberFormat="0" applyProtection="0">
      <alignment horizontal="right" vertical="center"/>
    </xf>
    <xf numFmtId="4" fontId="55" fillId="32" borderId="10" applyNumberFormat="0" applyProtection="0">
      <alignment horizontal="right" vertical="center"/>
    </xf>
    <xf numFmtId="4" fontId="55" fillId="33" borderId="10" applyNumberFormat="0" applyProtection="0">
      <alignment horizontal="right" vertical="center"/>
    </xf>
    <xf numFmtId="4" fontId="55" fillId="34" borderId="10" applyNumberFormat="0" applyProtection="0">
      <alignment horizontal="right" vertical="center"/>
    </xf>
    <xf numFmtId="4" fontId="55" fillId="35" borderId="10" applyNumberFormat="0" applyProtection="0">
      <alignment horizontal="right" vertical="center"/>
    </xf>
    <xf numFmtId="4" fontId="55" fillId="36" borderId="10" applyNumberFormat="0" applyProtection="0">
      <alignment horizontal="right" vertical="center"/>
    </xf>
    <xf numFmtId="4" fontId="55" fillId="37" borderId="10" applyNumberFormat="0" applyProtection="0">
      <alignment horizontal="right" vertical="center"/>
    </xf>
    <xf numFmtId="4" fontId="57" fillId="38" borderId="10" applyNumberFormat="0" applyProtection="0">
      <alignment horizontal="left" vertical="center" indent="1"/>
    </xf>
    <xf numFmtId="4" fontId="55" fillId="39" borderId="11" applyNumberFormat="0" applyProtection="0">
      <alignment horizontal="left" vertical="center" indent="1"/>
    </xf>
    <xf numFmtId="4" fontId="58" fillId="40" borderId="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4" fontId="59" fillId="39" borderId="10" applyNumberFormat="0" applyProtection="0">
      <alignment horizontal="left" vertical="center" indent="1"/>
    </xf>
    <xf numFmtId="4" fontId="59" fillId="41" borderId="10" applyNumberFormat="0" applyProtection="0">
      <alignment horizontal="left" vertical="center" indent="1"/>
    </xf>
    <xf numFmtId="0" fontId="16" fillId="41" borderId="10" applyNumberFormat="0" applyProtection="0">
      <alignment horizontal="left" vertical="center" indent="1"/>
    </xf>
    <xf numFmtId="0" fontId="16" fillId="41" borderId="10" applyNumberFormat="0" applyProtection="0">
      <alignment horizontal="left" vertical="center" indent="1"/>
    </xf>
    <xf numFmtId="0" fontId="16" fillId="42" borderId="10" applyNumberFormat="0" applyProtection="0">
      <alignment horizontal="left" vertical="center" indent="1"/>
    </xf>
    <xf numFmtId="0" fontId="16" fillId="4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3" fillId="0" borderId="0"/>
    <xf numFmtId="4" fontId="55" fillId="43" borderId="10" applyNumberFormat="0" applyProtection="0">
      <alignment vertical="center"/>
    </xf>
    <xf numFmtId="4" fontId="56" fillId="43" borderId="10" applyNumberFormat="0" applyProtection="0">
      <alignment vertical="center"/>
    </xf>
    <xf numFmtId="4" fontId="55" fillId="43" borderId="10" applyNumberFormat="0" applyProtection="0">
      <alignment horizontal="left" vertical="center" indent="1"/>
    </xf>
    <xf numFmtId="4" fontId="55" fillId="43" borderId="10" applyNumberFormat="0" applyProtection="0">
      <alignment horizontal="left" vertical="center" indent="1"/>
    </xf>
    <xf numFmtId="4" fontId="55" fillId="39" borderId="10" applyNumberFormat="0" applyProtection="0">
      <alignment horizontal="right" vertical="center"/>
    </xf>
    <xf numFmtId="4" fontId="56" fillId="39" borderId="10" applyNumberFormat="0" applyProtection="0">
      <alignment horizontal="right" vertical="center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60" fillId="0" borderId="0"/>
    <xf numFmtId="4" fontId="61" fillId="39" borderId="10" applyNumberFormat="0" applyProtection="0">
      <alignment horizontal="right" vertical="center"/>
    </xf>
    <xf numFmtId="0" fontId="5" fillId="0" borderId="0"/>
    <xf numFmtId="183" fontId="62" fillId="44" borderId="0">
      <alignment horizontal="right" vertical="top"/>
    </xf>
    <xf numFmtId="38" fontId="62" fillId="44" borderId="0">
      <alignment horizontal="right" vertical="top"/>
    </xf>
    <xf numFmtId="38" fontId="62" fillId="44" borderId="0">
      <alignment horizontal="right" vertical="top"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4" fillId="0" borderId="2">
      <protection locked="0"/>
    </xf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38" fillId="9" borderId="3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69" fontId="10" fillId="24" borderId="2"/>
    <xf numFmtId="4" fontId="1" fillId="27" borderId="14" applyBorder="0">
      <alignment horizontal="right"/>
    </xf>
    <xf numFmtId="49" fontId="63" fillId="0" borderId="0" applyBorder="0">
      <alignment vertical="center"/>
    </xf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10" fillId="0" borderId="14" applyBorder="0">
      <alignment vertical="center"/>
    </xf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25" fillId="23" borderId="4" applyNumberFormat="0" applyAlignment="0" applyProtection="0"/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1" fontId="2" fillId="3" borderId="14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1" fillId="0" borderId="0" applyBorder="0">
      <alignment vertical="top"/>
    </xf>
    <xf numFmtId="0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49" fontId="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46" fillId="27" borderId="15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3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0" fontId="16" fillId="26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5" fillId="0" borderId="0"/>
    <xf numFmtId="18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45" borderId="16" applyBorder="0">
      <alignment horizontal="right"/>
    </xf>
    <xf numFmtId="4" fontId="1" fillId="3" borderId="14" applyFont="0" applyBorder="0">
      <alignment horizontal="right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19" fillId="0" borderId="0">
      <protection locked="0"/>
    </xf>
    <xf numFmtId="0" fontId="4" fillId="0" borderId="14" applyBorder="0">
      <alignment horizontal="center" vertical="center" wrapText="1"/>
    </xf>
    <xf numFmtId="0" fontId="16" fillId="26" borderId="9" applyNumberFormat="0" applyFont="0" applyAlignment="0" applyProtection="0"/>
    <xf numFmtId="0" fontId="3" fillId="0" borderId="0"/>
    <xf numFmtId="0" fontId="1" fillId="0" borderId="0">
      <alignment horizontal="left" vertical="center"/>
    </xf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0" xfId="0" applyBorder="1" applyAlignment="1">
      <alignment vertical="justify" wrapText="1"/>
    </xf>
    <xf numFmtId="179" fontId="68" fillId="46" borderId="17" xfId="1280" applyNumberFormat="1" applyFont="1" applyFill="1" applyBorder="1" applyAlignment="1" applyProtection="1">
      <alignment horizontal="right" vertical="center"/>
      <protection locked="0"/>
    </xf>
    <xf numFmtId="0" fontId="70" fillId="0" borderId="0" xfId="1316" applyFont="1" applyBorder="1" applyAlignment="1" applyProtection="1">
      <alignment horizontal="center" vertical="center" wrapText="1"/>
    </xf>
    <xf numFmtId="49" fontId="69" fillId="48" borderId="17" xfId="1280" applyFont="1" applyFill="1" applyBorder="1" applyAlignment="1">
      <alignment vertical="center" wrapText="1"/>
    </xf>
    <xf numFmtId="49" fontId="69" fillId="0" borderId="17" xfId="1280" applyFont="1" applyBorder="1" applyAlignment="1">
      <alignment horizontal="center" vertical="center" wrapText="1"/>
    </xf>
    <xf numFmtId="171" fontId="69" fillId="3" borderId="17" xfId="1280" applyNumberFormat="1" applyFont="1" applyFill="1" applyBorder="1" applyAlignment="1" applyProtection="1">
      <alignment horizontal="right" vertical="center"/>
    </xf>
    <xf numFmtId="49" fontId="69" fillId="0" borderId="17" xfId="1280" applyFont="1" applyBorder="1" applyAlignment="1">
      <alignment horizontal="left" vertical="center" wrapText="1" indent="1"/>
    </xf>
    <xf numFmtId="171" fontId="69" fillId="27" borderId="17" xfId="1280" applyNumberFormat="1" applyFont="1" applyFill="1" applyBorder="1" applyAlignment="1" applyProtection="1">
      <alignment horizontal="right" vertical="center"/>
      <protection locked="0"/>
    </xf>
    <xf numFmtId="49" fontId="69" fillId="0" borderId="18" xfId="1280" applyFont="1" applyFill="1" applyBorder="1" applyAlignment="1" applyProtection="1">
      <alignment horizontal="left" vertical="center" wrapText="1" indent="1"/>
    </xf>
    <xf numFmtId="49" fontId="71" fillId="0" borderId="18" xfId="1280" applyFont="1" applyFill="1" applyBorder="1" applyAlignment="1" applyProtection="1">
      <alignment horizontal="center" vertical="center" wrapText="1"/>
    </xf>
    <xf numFmtId="179" fontId="69" fillId="0" borderId="18" xfId="1280" applyNumberFormat="1" applyFont="1" applyFill="1" applyBorder="1" applyAlignment="1" applyProtection="1">
      <alignment horizontal="right" vertical="center"/>
    </xf>
    <xf numFmtId="0" fontId="0" fillId="51" borderId="20" xfId="1537" applyNumberFormat="1" applyFont="1" applyFill="1" applyBorder="1" applyAlignment="1" applyProtection="1">
      <alignment horizontal="left" vertical="center" wrapText="1" indent="2"/>
    </xf>
    <xf numFmtId="0" fontId="69" fillId="0" borderId="19" xfId="1280" applyNumberFormat="1" applyFont="1" applyBorder="1" applyAlignment="1">
      <alignment horizontal="center" vertical="center" wrapText="1"/>
    </xf>
    <xf numFmtId="171" fontId="69" fillId="3" borderId="19" xfId="1280" applyNumberFormat="1" applyFont="1" applyFill="1" applyBorder="1" applyAlignment="1" applyProtection="1">
      <alignment horizontal="right" vertical="center"/>
    </xf>
    <xf numFmtId="171" fontId="69" fillId="27" borderId="19" xfId="1280" applyNumberFormat="1" applyFont="1" applyFill="1" applyBorder="1" applyAlignment="1" applyProtection="1">
      <alignment horizontal="right" vertical="center"/>
      <protection locked="0"/>
    </xf>
    <xf numFmtId="179" fontId="69" fillId="0" borderId="17" xfId="1280" applyNumberFormat="1" applyFont="1" applyFill="1" applyBorder="1" applyAlignment="1" applyProtection="1">
      <alignment horizontal="right" vertical="center"/>
    </xf>
    <xf numFmtId="49" fontId="69" fillId="48" borderId="17" xfId="1280" applyFont="1" applyFill="1" applyBorder="1" applyAlignment="1">
      <alignment horizontal="left" vertical="center" wrapText="1"/>
    </xf>
    <xf numFmtId="49" fontId="69" fillId="0" borderId="17" xfId="1280" applyFont="1" applyFill="1" applyBorder="1" applyAlignment="1" applyProtection="1">
      <alignment horizontal="center" vertical="center" wrapText="1"/>
    </xf>
    <xf numFmtId="49" fontId="69" fillId="0" borderId="17" xfId="1280" applyFont="1" applyBorder="1" applyAlignment="1">
      <alignment horizontal="left" vertical="center" wrapText="1" indent="2"/>
    </xf>
    <xf numFmtId="49" fontId="69" fillId="0" borderId="17" xfId="1280" applyFont="1" applyBorder="1" applyAlignment="1">
      <alignment horizontal="left" vertical="center" wrapText="1" indent="3"/>
    </xf>
    <xf numFmtId="49" fontId="69" fillId="0" borderId="17" xfId="1280" applyFont="1" applyFill="1" applyBorder="1" applyAlignment="1" applyProtection="1">
      <alignment horizontal="left" vertical="center" wrapText="1" indent="1"/>
    </xf>
    <xf numFmtId="171" fontId="69" fillId="0" borderId="17" xfId="1280" applyNumberFormat="1" applyFont="1" applyFill="1" applyBorder="1" applyAlignment="1" applyProtection="1">
      <alignment horizontal="right" vertical="center"/>
    </xf>
    <xf numFmtId="171" fontId="69" fillId="27" borderId="17" xfId="1316" applyNumberFormat="1" applyFont="1" applyFill="1" applyBorder="1" applyAlignment="1" applyProtection="1">
      <alignment horizontal="right" vertical="center"/>
      <protection locked="0"/>
    </xf>
    <xf numFmtId="171" fontId="69" fillId="3" borderId="17" xfId="1316" applyNumberFormat="1" applyFont="1" applyFill="1" applyBorder="1" applyAlignment="1" applyProtection="1">
      <alignment horizontal="right" vertical="center"/>
    </xf>
    <xf numFmtId="171" fontId="69" fillId="3" borderId="17" xfId="1538" applyNumberFormat="1" applyFont="1" applyFill="1" applyBorder="1" applyAlignment="1" applyProtection="1">
      <alignment horizontal="right" vertical="center"/>
    </xf>
    <xf numFmtId="49" fontId="69" fillId="0" borderId="17" xfId="1280" applyFont="1" applyBorder="1" applyAlignment="1">
      <alignment horizontal="left" vertical="center" wrapText="1" indent="4"/>
    </xf>
    <xf numFmtId="171" fontId="69" fillId="27" borderId="17" xfId="1538" applyNumberFormat="1" applyFont="1" applyFill="1" applyBorder="1" applyAlignment="1" applyProtection="1">
      <alignment horizontal="right" vertical="center"/>
      <protection locked="0"/>
    </xf>
    <xf numFmtId="171" fontId="69" fillId="27" borderId="17" xfId="1316" applyNumberFormat="1" applyFont="1" applyFill="1" applyBorder="1" applyAlignment="1" applyProtection="1">
      <alignment horizontal="right" vertical="center" wrapText="1"/>
      <protection locked="0"/>
    </xf>
    <xf numFmtId="171" fontId="69" fillId="3" borderId="17" xfId="1316" applyNumberFormat="1" applyFont="1" applyFill="1" applyBorder="1" applyAlignment="1" applyProtection="1">
      <alignment horizontal="right" vertical="center" wrapText="1"/>
    </xf>
    <xf numFmtId="0" fontId="69" fillId="0" borderId="26" xfId="1317" applyFont="1" applyBorder="1" applyAlignment="1" applyProtection="1">
      <alignment horizontal="center" vertical="center" wrapText="1"/>
    </xf>
    <xf numFmtId="0" fontId="70" fillId="0" borderId="27" xfId="1316" applyFont="1" applyBorder="1" applyAlignment="1" applyProtection="1">
      <alignment horizontal="center" vertical="center" wrapText="1"/>
    </xf>
    <xf numFmtId="0" fontId="70" fillId="0" borderId="15" xfId="1316" applyFont="1" applyBorder="1" applyAlignment="1" applyProtection="1">
      <alignment horizontal="center" vertical="center" wrapText="1"/>
    </xf>
    <xf numFmtId="49" fontId="69" fillId="0" borderId="30" xfId="1280" applyNumberFormat="1" applyFont="1" applyBorder="1" applyAlignment="1" applyProtection="1">
      <alignment vertical="center"/>
    </xf>
    <xf numFmtId="171" fontId="69" fillId="3" borderId="31" xfId="1280" applyNumberFormat="1" applyFont="1" applyFill="1" applyBorder="1" applyAlignment="1" applyProtection="1">
      <alignment horizontal="right" vertical="center"/>
    </xf>
    <xf numFmtId="171" fontId="69" fillId="27" borderId="31" xfId="1280" applyNumberFormat="1" applyFont="1" applyFill="1" applyBorder="1" applyAlignment="1" applyProtection="1">
      <alignment horizontal="right" vertical="center"/>
      <protection locked="0"/>
    </xf>
    <xf numFmtId="49" fontId="71" fillId="0" borderId="28" xfId="1280" applyNumberFormat="1" applyFont="1" applyBorder="1" applyAlignment="1" applyProtection="1">
      <alignment vertical="center"/>
    </xf>
    <xf numFmtId="179" fontId="69" fillId="0" borderId="32" xfId="1280" applyNumberFormat="1" applyFont="1" applyFill="1" applyBorder="1" applyAlignment="1" applyProtection="1">
      <alignment horizontal="right" vertical="center"/>
    </xf>
    <xf numFmtId="0" fontId="69" fillId="50" borderId="28" xfId="1536" applyFont="1" applyFill="1" applyBorder="1" applyAlignment="1" applyProtection="1">
      <alignment horizontal="left" vertical="center"/>
    </xf>
    <xf numFmtId="171" fontId="69" fillId="27" borderId="26" xfId="1280" applyNumberFormat="1" applyFont="1" applyFill="1" applyBorder="1" applyAlignment="1" applyProtection="1">
      <alignment horizontal="right" vertical="center"/>
      <protection locked="0"/>
    </xf>
    <xf numFmtId="179" fontId="69" fillId="0" borderId="31" xfId="1280" applyNumberFormat="1" applyFont="1" applyFill="1" applyBorder="1" applyAlignment="1" applyProtection="1">
      <alignment horizontal="right" vertical="center"/>
    </xf>
    <xf numFmtId="49" fontId="69" fillId="0" borderId="30" xfId="1316" applyNumberFormat="1" applyFont="1" applyBorder="1" applyAlignment="1" applyProtection="1">
      <alignment vertical="center"/>
    </xf>
    <xf numFmtId="171" fontId="69" fillId="27" borderId="31" xfId="1316" applyNumberFormat="1" applyFont="1" applyFill="1" applyBorder="1" applyAlignment="1" applyProtection="1">
      <alignment horizontal="right" vertical="center"/>
      <protection locked="0"/>
    </xf>
    <xf numFmtId="171" fontId="69" fillId="3" borderId="31" xfId="1316" applyNumberFormat="1" applyFont="1" applyFill="1" applyBorder="1" applyAlignment="1" applyProtection="1">
      <alignment horizontal="right" vertical="center"/>
    </xf>
    <xf numFmtId="171" fontId="69" fillId="3" borderId="31" xfId="1538" applyNumberFormat="1" applyFont="1" applyFill="1" applyBorder="1" applyAlignment="1" applyProtection="1">
      <alignment horizontal="right" vertical="center"/>
    </xf>
    <xf numFmtId="171" fontId="69" fillId="27" borderId="31" xfId="1538" applyNumberFormat="1" applyFont="1" applyFill="1" applyBorder="1" applyAlignment="1" applyProtection="1">
      <alignment horizontal="right" vertical="center"/>
      <protection locked="0"/>
    </xf>
    <xf numFmtId="171" fontId="69" fillId="27" borderId="31" xfId="1316" applyNumberFormat="1" applyFont="1" applyFill="1" applyBorder="1" applyAlignment="1" applyProtection="1">
      <alignment horizontal="right" vertical="center" wrapText="1"/>
      <protection locked="0"/>
    </xf>
    <xf numFmtId="171" fontId="69" fillId="3" borderId="31" xfId="1316" applyNumberFormat="1" applyFont="1" applyFill="1" applyBorder="1" applyAlignment="1" applyProtection="1">
      <alignment horizontal="right" vertical="center" wrapText="1"/>
    </xf>
    <xf numFmtId="49" fontId="69" fillId="0" borderId="33" xfId="1316" applyNumberFormat="1" applyFont="1" applyBorder="1" applyAlignment="1" applyProtection="1">
      <alignment vertical="center"/>
    </xf>
    <xf numFmtId="49" fontId="69" fillId="0" borderId="34" xfId="1280" applyFont="1" applyBorder="1" applyAlignment="1">
      <alignment horizontal="left" vertical="center" wrapText="1" indent="2"/>
    </xf>
    <xf numFmtId="49" fontId="69" fillId="0" borderId="34" xfId="1280" applyFont="1" applyBorder="1" applyAlignment="1">
      <alignment horizontal="center" vertical="center" wrapText="1"/>
    </xf>
    <xf numFmtId="171" fontId="69" fillId="3" borderId="34" xfId="1280" applyNumberFormat="1" applyFont="1" applyFill="1" applyBorder="1" applyAlignment="1" applyProtection="1">
      <alignment horizontal="right" vertical="center"/>
    </xf>
    <xf numFmtId="171" fontId="69" fillId="27" borderId="34" xfId="1316" applyNumberFormat="1" applyFont="1" applyFill="1" applyBorder="1" applyAlignment="1" applyProtection="1">
      <alignment horizontal="right" vertical="center" wrapText="1"/>
      <protection locked="0"/>
    </xf>
    <xf numFmtId="171" fontId="69" fillId="27" borderId="35" xfId="1316" applyNumberFormat="1" applyFont="1" applyFill="1" applyBorder="1" applyAlignment="1" applyProtection="1">
      <alignment horizontal="right" vertical="center" wrapText="1"/>
      <protection locked="0"/>
    </xf>
    <xf numFmtId="0" fontId="69" fillId="0" borderId="19" xfId="1317" applyFont="1" applyBorder="1" applyAlignment="1" applyProtection="1">
      <alignment horizontal="center" vertical="center" wrapText="1"/>
    </xf>
    <xf numFmtId="0" fontId="72" fillId="49" borderId="21" xfId="0" applyFont="1" applyFill="1" applyBorder="1" applyAlignment="1" applyProtection="1">
      <alignment horizontal="left" vertical="center" indent="1"/>
    </xf>
    <xf numFmtId="0" fontId="72" fillId="49" borderId="21" xfId="0" applyFont="1" applyFill="1" applyBorder="1" applyAlignment="1" applyProtection="1">
      <alignment horizontal="center" vertical="top"/>
    </xf>
    <xf numFmtId="49" fontId="72" fillId="49" borderId="28" xfId="0" applyNumberFormat="1" applyFont="1" applyFill="1" applyBorder="1" applyAlignment="1" applyProtection="1">
      <alignment horizontal="center" vertical="top"/>
    </xf>
    <xf numFmtId="0" fontId="72" fillId="49" borderId="29" xfId="0" applyFont="1" applyFill="1" applyBorder="1" applyAlignment="1" applyProtection="1">
      <alignment horizontal="center" vertical="top"/>
    </xf>
    <xf numFmtId="0" fontId="72" fillId="49" borderId="28" xfId="0" applyFont="1" applyFill="1" applyBorder="1" applyAlignment="1" applyProtection="1">
      <alignment horizontal="center" vertical="top"/>
    </xf>
    <xf numFmtId="49" fontId="69" fillId="47" borderId="28" xfId="1280" applyFont="1" applyFill="1" applyBorder="1" applyAlignment="1">
      <alignment horizontal="center" vertical="center"/>
    </xf>
    <xf numFmtId="49" fontId="69" fillId="47" borderId="21" xfId="1280" applyFont="1" applyFill="1" applyBorder="1" applyAlignment="1">
      <alignment horizontal="center" vertical="center"/>
    </xf>
    <xf numFmtId="49" fontId="69" fillId="47" borderId="29" xfId="128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justify" wrapText="1"/>
    </xf>
    <xf numFmtId="0" fontId="67" fillId="0" borderId="0" xfId="0" applyFont="1" applyBorder="1" applyAlignment="1">
      <alignment horizontal="center" vertical="justify" wrapText="1"/>
    </xf>
    <xf numFmtId="0" fontId="69" fillId="0" borderId="23" xfId="1317" applyFont="1" applyBorder="1" applyAlignment="1" applyProtection="1">
      <alignment horizontal="center" vertical="center" wrapText="1"/>
    </xf>
    <xf numFmtId="0" fontId="69" fillId="0" borderId="19" xfId="1317" applyFont="1" applyBorder="1" applyAlignment="1" applyProtection="1">
      <alignment horizontal="center" vertical="center" wrapText="1"/>
    </xf>
    <xf numFmtId="0" fontId="69" fillId="0" borderId="22" xfId="1316" applyFont="1" applyBorder="1" applyAlignment="1" applyProtection="1">
      <alignment horizontal="center" vertical="center" wrapText="1"/>
    </xf>
    <xf numFmtId="0" fontId="69" fillId="0" borderId="25" xfId="1316" applyFont="1" applyBorder="1" applyAlignment="1" applyProtection="1">
      <alignment horizontal="center" vertical="center" wrapText="1"/>
    </xf>
    <xf numFmtId="0" fontId="69" fillId="0" borderId="24" xfId="1317" applyFont="1" applyBorder="1" applyAlignment="1" applyProtection="1">
      <alignment horizontal="center" vertical="center" wrapText="1"/>
    </xf>
  </cellXfs>
  <cellStyles count="1539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 Мой 2" xfId="8"/>
    <cellStyle name="_Model_RAB Мой 2_OREP.KU.2011.MONTHLY.02(v0.1)" xfId="9"/>
    <cellStyle name="_Model_RAB Мой 2_OREP.KU.2011.MONTHLY.02(v0.4)" xfId="10"/>
    <cellStyle name="_Model_RAB Мой_46EE.2011(v1.0)" xfId="11"/>
    <cellStyle name="_Model_RAB Мой_ARMRAZR" xfId="12"/>
    <cellStyle name="_Model_RAB Мой_BALANCE.WARM.2011YEAR.NEW.UPDATE.SCHEME" xfId="13"/>
    <cellStyle name="_Model_RAB Мой_NADB.JNVLS.APTEKA.2011(v1.3.3)" xfId="14"/>
    <cellStyle name="_Model_RAB Мой_NADB.JNVLS.APTEKA.2011(v1.3.4)" xfId="15"/>
    <cellStyle name="_Model_RAB Мой_PREDEL.JKH.UTV.2011(v1.0.1)" xfId="16"/>
    <cellStyle name="_Model_RAB Мой_TEST.TEMPLATE" xfId="17"/>
    <cellStyle name="_Model_RAB Мой_UPDATE.46EE.2011.TO.1.1" xfId="18"/>
    <cellStyle name="_Model_RAB Мой_UPDATE.BALANCE.WARM.2011YEAR.TO.1.1" xfId="19"/>
    <cellStyle name="_Model_RAB_MRSK_svod" xfId="20"/>
    <cellStyle name="_Model_RAB_MRSK_svod 2" xfId="21"/>
    <cellStyle name="_Model_RAB_MRSK_svod 2_OREP.KU.2011.MONTHLY.02(v0.1)" xfId="22"/>
    <cellStyle name="_Model_RAB_MRSK_svod 2_OREP.KU.2011.MONTHLY.02(v0.4)" xfId="23"/>
    <cellStyle name="_Model_RAB_MRSK_svod_46EE.2011(v1.0)" xfId="24"/>
    <cellStyle name="_Model_RAB_MRSK_svod_ARMRAZR" xfId="25"/>
    <cellStyle name="_Model_RAB_MRSK_svod_BALANCE.WARM.2011YEAR.NEW.UPDATE.SCHEME" xfId="26"/>
    <cellStyle name="_Model_RAB_MRSK_svod_NADB.JNVLS.APTEKA.2011(v1.3.3)" xfId="27"/>
    <cellStyle name="_Model_RAB_MRSK_svod_NADB.JNVLS.APTEKA.2011(v1.3.4)" xfId="28"/>
    <cellStyle name="_Model_RAB_MRSK_svod_PREDEL.JKH.UTV.2011(v1.0.1)" xfId="29"/>
    <cellStyle name="_Model_RAB_MRSK_svod_TEST.TEMPLATE" xfId="30"/>
    <cellStyle name="_Model_RAB_MRSK_svod_UPDATE.46EE.2011.TO.1.1" xfId="31"/>
    <cellStyle name="_Model_RAB_MRSK_svod_UPDATE.BALANCE.WARM.2011YEAR.TO.1.1" xfId="32"/>
    <cellStyle name="_ВО ОП ТЭС-ОТ- 2007" xfId="33"/>
    <cellStyle name="_ВФ ОАО ТЭС-ОТ- 2009" xfId="34"/>
    <cellStyle name="_выручка по присоединениям2" xfId="35"/>
    <cellStyle name="_Договор аренды ЯЭ с разбивкой" xfId="36"/>
    <cellStyle name="_Исходные данные для модели" xfId="37"/>
    <cellStyle name="_МОДЕЛЬ_1 (2)" xfId="38"/>
    <cellStyle name="_МОДЕЛЬ_1 (2) 2" xfId="39"/>
    <cellStyle name="_МОДЕЛЬ_1 (2) 2_OREP.KU.2011.MONTHLY.02(v0.1)" xfId="40"/>
    <cellStyle name="_МОДЕЛЬ_1 (2) 2_OREP.KU.2011.MONTHLY.02(v0.4)" xfId="41"/>
    <cellStyle name="_МОДЕЛЬ_1 (2)_46EE.2011(v1.0)" xfId="42"/>
    <cellStyle name="_МОДЕЛЬ_1 (2)_ARMRAZR" xfId="43"/>
    <cellStyle name="_МОДЕЛЬ_1 (2)_BALANCE.WARM.2011YEAR.NEW.UPDATE.SCHEME" xfId="44"/>
    <cellStyle name="_МОДЕЛЬ_1 (2)_NADB.JNVLS.APTEKA.2011(v1.3.3)" xfId="45"/>
    <cellStyle name="_МОДЕЛЬ_1 (2)_NADB.JNVLS.APTEKA.2011(v1.3.4)" xfId="46"/>
    <cellStyle name="_МОДЕЛЬ_1 (2)_PREDEL.JKH.UTV.2011(v1.0.1)" xfId="47"/>
    <cellStyle name="_МОДЕЛЬ_1 (2)_TEST.TEMPLATE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 2" xfId="56"/>
    <cellStyle name="_пр 5 тариф RAB 2_OREP.KU.2011.MONTHLY.02(v0.1)" xfId="57"/>
    <cellStyle name="_пр 5 тариф RAB 2_OREP.KU.2011.MONTHLY.02(v0.4)" xfId="58"/>
    <cellStyle name="_пр 5 тариф RAB_46EE.2011(v1.0)" xfId="59"/>
    <cellStyle name="_пр 5 тариф RAB_ARMRAZR" xfId="60"/>
    <cellStyle name="_пр 5 тариф RAB_BALANCE.WARM.2011YEAR.NEW.UPDATE.SCHEME" xfId="61"/>
    <cellStyle name="_пр 5 тариф RAB_NADB.JNVLS.APTEKA.2011(v1.3.3)" xfId="62"/>
    <cellStyle name="_пр 5 тариф RAB_NADB.JNVLS.APTEKA.2011(v1.3.4)" xfId="63"/>
    <cellStyle name="_пр 5 тариф RAB_PREDEL.JKH.UTV.2011(v1.0.1)" xfId="64"/>
    <cellStyle name="_пр 5 тариф RAB_TEST.TEMPLATE" xfId="65"/>
    <cellStyle name="_пр 5 тариф RAB_UPDATE.46EE.2011.TO.1.1" xfId="66"/>
    <cellStyle name="_пр 5 тариф RAB_UPDATE.BALANCE.WARM.2011YEAR.TO.1.1" xfId="67"/>
    <cellStyle name="_Предожение _ДБП_2009 г ( согласованные БП)  (2)" xfId="68"/>
    <cellStyle name="_Приложение МТС-3-КС" xfId="69"/>
    <cellStyle name="_Приложение-МТС--2-1" xfId="70"/>
    <cellStyle name="_Расчет RAB_22072008" xfId="71"/>
    <cellStyle name="_Расчет RAB_22072008 2" xfId="72"/>
    <cellStyle name="_Расчет RAB_22072008 2_OREP.KU.2011.MONTHLY.02(v0.1)" xfId="73"/>
    <cellStyle name="_Расчет RAB_22072008 2_OREP.KU.2011.MONTHLY.02(v0.4)" xfId="74"/>
    <cellStyle name="_Расчет RAB_22072008_46EE.2011(v1.0)" xfId="75"/>
    <cellStyle name="_Расчет RAB_22072008_ARMRAZR" xfId="76"/>
    <cellStyle name="_Расчет RAB_22072008_BALANCE.WARM.2011YEAR.NEW.UPDATE.SCHEME" xfId="77"/>
    <cellStyle name="_Расчет RAB_22072008_NADB.JNVLS.APTEKA.2011(v1.3.3)" xfId="78"/>
    <cellStyle name="_Расчет RAB_22072008_NADB.JNVLS.APTEKA.2011(v1.3.4)" xfId="79"/>
    <cellStyle name="_Расчет RAB_22072008_PREDEL.JKH.UTV.2011(v1.0.1)" xfId="80"/>
    <cellStyle name="_Расчет RAB_22072008_TEST.TEMPLATE" xfId="81"/>
    <cellStyle name="_Расчет RAB_22072008_UPDATE.46EE.2011.TO.1.1" xfId="82"/>
    <cellStyle name="_Расчет RAB_22072008_UPDATE.BALANCE.WARM.2011YEAR.TO.1.1" xfId="83"/>
    <cellStyle name="_Расчет RAB_Лен и МОЭСК_с 2010 года_14.04.2009_со сглаж_version 3.0_без ФСК" xfId="84"/>
    <cellStyle name="_Расчет RAB_Лен и МОЭСК_с 2010 года_14.04.2009_со сглаж_version 3.0_без ФСК 2" xfId="85"/>
    <cellStyle name="_Расчет RAB_Лен и МОЭСК_с 2010 года_14.04.2009_со сглаж_version 3.0_без ФСК 2_OREP.KU.2011.MONTHLY.02(v0.1)" xfId="86"/>
    <cellStyle name="_Расчет RAB_Лен и МОЭСК_с 2010 года_14.04.2009_со сглаж_version 3.0_без ФСК 2_OREP.KU.2011.MONTHLY.02(v0.4)" xfId="87"/>
    <cellStyle name="_Расчет RAB_Лен и МОЭСК_с 2010 года_14.04.2009_со сглаж_version 3.0_без ФСК_46EE.2011(v1.0)" xfId="88"/>
    <cellStyle name="_Расчет RAB_Лен и МОЭСК_с 2010 года_14.04.2009_со сглаж_version 3.0_без ФСК_ARMRAZR" xfId="89"/>
    <cellStyle name="_Расчет RAB_Лен и МОЭСК_с 2010 года_14.04.2009_со сглаж_version 3.0_без ФСК_BALANCE.WARM.2011YEAR.NEW.UPDATE.SCHEME" xfId="90"/>
    <cellStyle name="_Расчет RAB_Лен и МОЭСК_с 2010 года_14.04.2009_со сглаж_version 3.0_без ФСК_NADB.JNVLS.APTEKA.2011(v1.3.3)" xfId="91"/>
    <cellStyle name="_Расчет RAB_Лен и МОЭСК_с 2010 года_14.04.2009_со сглаж_version 3.0_без ФСК_NADB.JNVLS.APTEKA.2011(v1.3.4)" xfId="92"/>
    <cellStyle name="_Расчет RAB_Лен и МОЭСК_с 2010 года_14.04.2009_со сглаж_version 3.0_без ФСК_PREDEL.JKH.UTV.2011(v1.0.1)" xfId="93"/>
    <cellStyle name="_Расчет RAB_Лен и МОЭСК_с 2010 года_14.04.2009_со сглаж_version 3.0_без ФСК_TEST.TEMPLATE" xfId="94"/>
    <cellStyle name="_Расчет RAB_Лен и МОЭСК_с 2010 года_14.04.2009_со сглаж_version 3.0_без ФСК_UPDATE.46EE.2011.TO.1.1" xfId="95"/>
    <cellStyle name="_Расчет RAB_Лен и МОЭСК_с 2010 года_14.04.2009_со сглаж_version 3.0_без ФСК_UPDATE.BALANCE.WARM.2011YEAR.TO.1.1" xfId="96"/>
    <cellStyle name="_Свод по ИПР (2)" xfId="97"/>
    <cellStyle name="_таблицы для расчетов28-04-08_2006-2009_прибыль корр_по ИА" xfId="98"/>
    <cellStyle name="_таблицы для расчетов28-04-08_2006-2009с ИА" xfId="99"/>
    <cellStyle name="_Форма 6  РТК.xls(отчет по Адр пр. ЛО)" xfId="100"/>
    <cellStyle name="_Формат разбивки по МРСК_РСК" xfId="101"/>
    <cellStyle name="_Формат_для Согласования" xfId="102"/>
    <cellStyle name="_экон.форм-т ВО 1 с разбивкой" xfId="103"/>
    <cellStyle name="”€ќђќ‘ћ‚›‰" xfId="105"/>
    <cellStyle name="”€љ‘€ђћ‚ђќќ›‰" xfId="106"/>
    <cellStyle name="”ќђќ‘ћ‚›‰" xfId="107"/>
    <cellStyle name="”љ‘ђћ‚ђќќ›‰" xfId="108"/>
    <cellStyle name="„…ќ…†ќ›‰" xfId="109"/>
    <cellStyle name="€’ћѓћ‚›‰" xfId="112"/>
    <cellStyle name="‡ђѓћ‹ћ‚ћљ1" xfId="110"/>
    <cellStyle name="‡ђѓћ‹ћ‚ћљ2" xfId="111"/>
    <cellStyle name="’ћѓћ‚›‰" xfId="104"/>
    <cellStyle name="20% - Accent1" xfId="113"/>
    <cellStyle name="20% - Accent1 2" xfId="114"/>
    <cellStyle name="20% - Accent1 3" xfId="115"/>
    <cellStyle name="20% - Accent1_46EE.2011(v1.0)" xfId="116"/>
    <cellStyle name="20% - Accent2" xfId="117"/>
    <cellStyle name="20% - Accent2 2" xfId="118"/>
    <cellStyle name="20% - Accent2 3" xfId="119"/>
    <cellStyle name="20% - Accent2_46EE.2011(v1.0)" xfId="120"/>
    <cellStyle name="20% - Accent3" xfId="121"/>
    <cellStyle name="20% - Accent3 2" xfId="122"/>
    <cellStyle name="20% - Accent3 3" xfId="123"/>
    <cellStyle name="20% - Accent3_46EE.2011(v1.0)" xfId="124"/>
    <cellStyle name="20% - Accent4" xfId="125"/>
    <cellStyle name="20% - Accent4 2" xfId="126"/>
    <cellStyle name="20% - Accent4 3" xfId="127"/>
    <cellStyle name="20% - Accent4_46EE.2011(v1.0)" xfId="128"/>
    <cellStyle name="20% - Accent5" xfId="129"/>
    <cellStyle name="20% - Accent5 2" xfId="130"/>
    <cellStyle name="20% - Accent5 3" xfId="131"/>
    <cellStyle name="20% - Accent5_46EE.2011(v1.0)" xfId="132"/>
    <cellStyle name="20% - Accent6" xfId="133"/>
    <cellStyle name="20% - Accent6 2" xfId="134"/>
    <cellStyle name="20% - Accent6 3" xfId="135"/>
    <cellStyle name="20% - Accent6_46EE.2011(v1.0)" xfId="136"/>
    <cellStyle name="20% - Акцент1 10" xfId="138"/>
    <cellStyle name="20% - Акцент1 11" xfId="137"/>
    <cellStyle name="20% - Акцент1 2" xfId="139"/>
    <cellStyle name="20% - Акцент1 2 2" xfId="140"/>
    <cellStyle name="20% - Акцент1 2 3" xfId="141"/>
    <cellStyle name="20% - Акцент1 2_46EE.2011(v1.0)" xfId="142"/>
    <cellStyle name="20% - Акцент1 3" xfId="143"/>
    <cellStyle name="20% - Акцент1 3 2" xfId="144"/>
    <cellStyle name="20% - Акцент1 3 3" xfId="145"/>
    <cellStyle name="20% - Акцент1 3_46EE.2011(v1.0)" xfId="146"/>
    <cellStyle name="20% - Акцент1 4" xfId="147"/>
    <cellStyle name="20% - Акцент1 4 2" xfId="148"/>
    <cellStyle name="20% - Акцент1 4 3" xfId="149"/>
    <cellStyle name="20% - Акцент1 4_46EE.2011(v1.0)" xfId="150"/>
    <cellStyle name="20% - Акцент1 5" xfId="151"/>
    <cellStyle name="20% - Акцент1 5 2" xfId="152"/>
    <cellStyle name="20% - Акцент1 5 3" xfId="153"/>
    <cellStyle name="20% - Акцент1 5_46EE.2011(v1.0)" xfId="154"/>
    <cellStyle name="20% - Акцент1 6" xfId="155"/>
    <cellStyle name="20% - Акцент1 6 2" xfId="156"/>
    <cellStyle name="20% - Акцент1 6 3" xfId="157"/>
    <cellStyle name="20% - Акцент1 6_46EE.2011(v1.0)" xfId="158"/>
    <cellStyle name="20% - Акцент1 7" xfId="159"/>
    <cellStyle name="20% - Акцент1 7 2" xfId="160"/>
    <cellStyle name="20% - Акцент1 7 3" xfId="161"/>
    <cellStyle name="20% - Акцент1 7_46EE.2011(v1.0)" xfId="162"/>
    <cellStyle name="20% - Акцент1 8" xfId="163"/>
    <cellStyle name="20% - Акцент1 8 2" xfId="164"/>
    <cellStyle name="20% - Акцент1 8 3" xfId="165"/>
    <cellStyle name="20% - Акцент1 8_46EE.2011(v1.0)" xfId="166"/>
    <cellStyle name="20% - Акцент1 9" xfId="167"/>
    <cellStyle name="20% - Акцент1 9 2" xfId="168"/>
    <cellStyle name="20% - Акцент1 9 3" xfId="169"/>
    <cellStyle name="20% - Акцент1 9_46EE.2011(v1.0)" xfId="170"/>
    <cellStyle name="20% - Акцент2 10" xfId="172"/>
    <cellStyle name="20% - Акцент2 11" xfId="171"/>
    <cellStyle name="20% - Акцент2 2" xfId="173"/>
    <cellStyle name="20% - Акцент2 2 2" xfId="174"/>
    <cellStyle name="20% - Акцент2 2 3" xfId="175"/>
    <cellStyle name="20% - Акцент2 2_46EE.2011(v1.0)" xfId="176"/>
    <cellStyle name="20% - Акцент2 3" xfId="177"/>
    <cellStyle name="20% - Акцент2 3 2" xfId="178"/>
    <cellStyle name="20% - Акцент2 3 3" xfId="179"/>
    <cellStyle name="20% - Акцент2 3_46EE.2011(v1.0)" xfId="180"/>
    <cellStyle name="20% - Акцент2 4" xfId="181"/>
    <cellStyle name="20% - Акцент2 4 2" xfId="182"/>
    <cellStyle name="20% - Акцент2 4 3" xfId="183"/>
    <cellStyle name="20% - Акцент2 4_46EE.2011(v1.0)" xfId="184"/>
    <cellStyle name="20% - Акцент2 5" xfId="185"/>
    <cellStyle name="20% - Акцент2 5 2" xfId="186"/>
    <cellStyle name="20% - Акцент2 5 3" xfId="187"/>
    <cellStyle name="20% - Акцент2 5_46EE.2011(v1.0)" xfId="188"/>
    <cellStyle name="20% - Акцент2 6" xfId="189"/>
    <cellStyle name="20% - Акцент2 6 2" xfId="190"/>
    <cellStyle name="20% - Акцент2 6 3" xfId="191"/>
    <cellStyle name="20% - Акцент2 6_46EE.2011(v1.0)" xfId="192"/>
    <cellStyle name="20% - Акцент2 7" xfId="193"/>
    <cellStyle name="20% - Акцент2 7 2" xfId="194"/>
    <cellStyle name="20% - Акцент2 7 3" xfId="195"/>
    <cellStyle name="20% - Акцент2 7_46EE.2011(v1.0)" xfId="196"/>
    <cellStyle name="20% - Акцент2 8" xfId="197"/>
    <cellStyle name="20% - Акцент2 8 2" xfId="198"/>
    <cellStyle name="20% - Акцент2 8 3" xfId="199"/>
    <cellStyle name="20% - Акцент2 8_46EE.2011(v1.0)" xfId="200"/>
    <cellStyle name="20% - Акцент2 9" xfId="201"/>
    <cellStyle name="20% - Акцент2 9 2" xfId="202"/>
    <cellStyle name="20% - Акцент2 9 3" xfId="203"/>
    <cellStyle name="20% - Акцент2 9_46EE.2011(v1.0)" xfId="204"/>
    <cellStyle name="20% - Акцент3 10" xfId="206"/>
    <cellStyle name="20% - Акцент3 11" xfId="205"/>
    <cellStyle name="20% - Акцент3 2" xfId="207"/>
    <cellStyle name="20% - Акцент3 2 2" xfId="208"/>
    <cellStyle name="20% - Акцент3 2 3" xfId="209"/>
    <cellStyle name="20% - Акцент3 2_46EE.2011(v1.0)" xfId="210"/>
    <cellStyle name="20% - Акцент3 3" xfId="211"/>
    <cellStyle name="20% - Акцент3 3 2" xfId="212"/>
    <cellStyle name="20% - Акцент3 3 3" xfId="213"/>
    <cellStyle name="20% - Акцент3 3_46EE.2011(v1.0)" xfId="214"/>
    <cellStyle name="20% - Акцент3 4" xfId="215"/>
    <cellStyle name="20% - Акцент3 4 2" xfId="216"/>
    <cellStyle name="20% - Акцент3 4 3" xfId="217"/>
    <cellStyle name="20% - Акцент3 4_46EE.2011(v1.0)" xfId="218"/>
    <cellStyle name="20% - Акцент3 5" xfId="219"/>
    <cellStyle name="20% - Акцент3 5 2" xfId="220"/>
    <cellStyle name="20% - Акцент3 5 3" xfId="221"/>
    <cellStyle name="20% - Акцент3 5_46EE.2011(v1.0)" xfId="222"/>
    <cellStyle name="20% - Акцент3 6" xfId="223"/>
    <cellStyle name="20% - Акцент3 6 2" xfId="224"/>
    <cellStyle name="20% - Акцент3 6 3" xfId="225"/>
    <cellStyle name="20% - Акцент3 6_46EE.2011(v1.0)" xfId="226"/>
    <cellStyle name="20% - Акцент3 7" xfId="227"/>
    <cellStyle name="20% - Акцент3 7 2" xfId="228"/>
    <cellStyle name="20% - Акцент3 7 3" xfId="229"/>
    <cellStyle name="20% - Акцент3 7_46EE.2011(v1.0)" xfId="230"/>
    <cellStyle name="20% - Акцент3 8" xfId="231"/>
    <cellStyle name="20% - Акцент3 8 2" xfId="232"/>
    <cellStyle name="20% - Акцент3 8 3" xfId="233"/>
    <cellStyle name="20% - Акцент3 8_46EE.2011(v1.0)" xfId="234"/>
    <cellStyle name="20% - Акцент3 9" xfId="235"/>
    <cellStyle name="20% - Акцент3 9 2" xfId="236"/>
    <cellStyle name="20% - Акцент3 9 3" xfId="237"/>
    <cellStyle name="20% - Акцент3 9_46EE.2011(v1.0)" xfId="238"/>
    <cellStyle name="20% - Акцент4 10" xfId="240"/>
    <cellStyle name="20% - Акцент4 11" xfId="239"/>
    <cellStyle name="20% - Акцент4 2" xfId="241"/>
    <cellStyle name="20% - Акцент4 2 2" xfId="242"/>
    <cellStyle name="20% - Акцент4 2 3" xfId="243"/>
    <cellStyle name="20% - Акцент4 2_46EE.2011(v1.0)" xfId="244"/>
    <cellStyle name="20% - Акцент4 3" xfId="245"/>
    <cellStyle name="20% - Акцент4 3 2" xfId="246"/>
    <cellStyle name="20% - Акцент4 3 3" xfId="247"/>
    <cellStyle name="20% - Акцент4 3_46EE.2011(v1.0)" xfId="248"/>
    <cellStyle name="20% - Акцент4 4" xfId="249"/>
    <cellStyle name="20% - Акцент4 4 2" xfId="250"/>
    <cellStyle name="20% - Акцент4 4 3" xfId="251"/>
    <cellStyle name="20% - Акцент4 4_46EE.2011(v1.0)" xfId="252"/>
    <cellStyle name="20% - Акцент4 5" xfId="253"/>
    <cellStyle name="20% - Акцент4 5 2" xfId="254"/>
    <cellStyle name="20% - Акцент4 5 3" xfId="255"/>
    <cellStyle name="20% - Акцент4 5_46EE.2011(v1.0)" xfId="256"/>
    <cellStyle name="20% - Акцент4 6" xfId="257"/>
    <cellStyle name="20% - Акцент4 6 2" xfId="258"/>
    <cellStyle name="20% - Акцент4 6 3" xfId="259"/>
    <cellStyle name="20% - Акцент4 6_46EE.2011(v1.0)" xfId="260"/>
    <cellStyle name="20% - Акцент4 7" xfId="261"/>
    <cellStyle name="20% - Акцент4 7 2" xfId="262"/>
    <cellStyle name="20% - Акцент4 7 3" xfId="263"/>
    <cellStyle name="20% - Акцент4 7_46EE.2011(v1.0)" xfId="264"/>
    <cellStyle name="20% - Акцент4 8" xfId="265"/>
    <cellStyle name="20% - Акцент4 8 2" xfId="266"/>
    <cellStyle name="20% - Акцент4 8 3" xfId="267"/>
    <cellStyle name="20% - Акцент4 8_46EE.2011(v1.0)" xfId="268"/>
    <cellStyle name="20% - Акцент4 9" xfId="269"/>
    <cellStyle name="20% - Акцент4 9 2" xfId="270"/>
    <cellStyle name="20% - Акцент4 9 3" xfId="271"/>
    <cellStyle name="20% - Акцент4 9_46EE.2011(v1.0)" xfId="272"/>
    <cellStyle name="20% - Акцент5 10" xfId="274"/>
    <cellStyle name="20% - Акцент5 11" xfId="273"/>
    <cellStyle name="20% - Акцент5 2" xfId="275"/>
    <cellStyle name="20% - Акцент5 2 2" xfId="276"/>
    <cellStyle name="20% - Акцент5 2 3" xfId="277"/>
    <cellStyle name="20% - Акцент5 2_46EE.2011(v1.0)" xfId="278"/>
    <cellStyle name="20% - Акцент5 3" xfId="279"/>
    <cellStyle name="20% - Акцент5 3 2" xfId="280"/>
    <cellStyle name="20% - Акцент5 3 3" xfId="281"/>
    <cellStyle name="20% - Акцент5 3_46EE.2011(v1.0)" xfId="282"/>
    <cellStyle name="20% - Акцент5 4" xfId="283"/>
    <cellStyle name="20% - Акцент5 4 2" xfId="284"/>
    <cellStyle name="20% - Акцент5 4 3" xfId="285"/>
    <cellStyle name="20% - Акцент5 4_46EE.2011(v1.0)" xfId="286"/>
    <cellStyle name="20% - Акцент5 5" xfId="287"/>
    <cellStyle name="20% - Акцент5 5 2" xfId="288"/>
    <cellStyle name="20% - Акцент5 5 3" xfId="289"/>
    <cellStyle name="20% - Акцент5 5_46EE.2011(v1.0)" xfId="290"/>
    <cellStyle name="20% - Акцент5 6" xfId="291"/>
    <cellStyle name="20% - Акцент5 6 2" xfId="292"/>
    <cellStyle name="20% - Акцент5 6 3" xfId="293"/>
    <cellStyle name="20% - Акцент5 6_46EE.2011(v1.0)" xfId="294"/>
    <cellStyle name="20% - Акцент5 7" xfId="295"/>
    <cellStyle name="20% - Акцент5 7 2" xfId="296"/>
    <cellStyle name="20% - Акцент5 7 3" xfId="297"/>
    <cellStyle name="20% - Акцент5 7_46EE.2011(v1.0)" xfId="298"/>
    <cellStyle name="20% - Акцент5 8" xfId="299"/>
    <cellStyle name="20% - Акцент5 8 2" xfId="300"/>
    <cellStyle name="20% - Акцент5 8 3" xfId="301"/>
    <cellStyle name="20% - Акцент5 8_46EE.2011(v1.0)" xfId="302"/>
    <cellStyle name="20% - Акцент5 9" xfId="303"/>
    <cellStyle name="20% - Акцент5 9 2" xfId="304"/>
    <cellStyle name="20% - Акцент5 9 3" xfId="305"/>
    <cellStyle name="20% - Акцент5 9_46EE.2011(v1.0)" xfId="306"/>
    <cellStyle name="20% - Акцент6 10" xfId="308"/>
    <cellStyle name="20% - Акцент6 11" xfId="307"/>
    <cellStyle name="20% - Акцент6 2" xfId="309"/>
    <cellStyle name="20% - Акцент6 2 2" xfId="310"/>
    <cellStyle name="20% - Акцент6 2 3" xfId="311"/>
    <cellStyle name="20% - Акцент6 2_46EE.2011(v1.0)" xfId="312"/>
    <cellStyle name="20% - Акцент6 3" xfId="313"/>
    <cellStyle name="20% - Акцент6 3 2" xfId="314"/>
    <cellStyle name="20% - Акцент6 3 3" xfId="315"/>
    <cellStyle name="20% - Акцент6 3_46EE.2011(v1.0)" xfId="316"/>
    <cellStyle name="20% - Акцент6 4" xfId="317"/>
    <cellStyle name="20% - Акцент6 4 2" xfId="318"/>
    <cellStyle name="20% - Акцент6 4 3" xfId="319"/>
    <cellStyle name="20% - Акцент6 4_46EE.2011(v1.0)" xfId="320"/>
    <cellStyle name="20% - Акцент6 5" xfId="321"/>
    <cellStyle name="20% - Акцент6 5 2" xfId="322"/>
    <cellStyle name="20% - Акцент6 5 3" xfId="323"/>
    <cellStyle name="20% - Акцент6 5_46EE.2011(v1.0)" xfId="324"/>
    <cellStyle name="20% - Акцент6 6" xfId="325"/>
    <cellStyle name="20% - Акцент6 6 2" xfId="326"/>
    <cellStyle name="20% - Акцент6 6 3" xfId="327"/>
    <cellStyle name="20% - Акцент6 6_46EE.2011(v1.0)" xfId="328"/>
    <cellStyle name="20% - Акцент6 7" xfId="329"/>
    <cellStyle name="20% - Акцент6 7 2" xfId="330"/>
    <cellStyle name="20% - Акцент6 7 3" xfId="331"/>
    <cellStyle name="20% - Акцент6 7_46EE.2011(v1.0)" xfId="332"/>
    <cellStyle name="20% - Акцент6 8" xfId="333"/>
    <cellStyle name="20% - Акцент6 8 2" xfId="334"/>
    <cellStyle name="20% - Акцент6 8 3" xfId="335"/>
    <cellStyle name="20% - Акцент6 8_46EE.2011(v1.0)" xfId="336"/>
    <cellStyle name="20% - Акцент6 9" xfId="337"/>
    <cellStyle name="20% - Акцент6 9 2" xfId="338"/>
    <cellStyle name="20% - Акцент6 9 3" xfId="339"/>
    <cellStyle name="20% - Акцент6 9_46EE.2011(v1.0)" xfId="340"/>
    <cellStyle name="40% - Accent1" xfId="341"/>
    <cellStyle name="40% - Accent1 2" xfId="342"/>
    <cellStyle name="40% - Accent1 3" xfId="343"/>
    <cellStyle name="40% - Accent1_46EE.2011(v1.0)" xfId="344"/>
    <cellStyle name="40% - Accent2" xfId="345"/>
    <cellStyle name="40% - Accent2 2" xfId="346"/>
    <cellStyle name="40% - Accent2 3" xfId="347"/>
    <cellStyle name="40% - Accent2_46EE.2011(v1.0)" xfId="348"/>
    <cellStyle name="40% - Accent3" xfId="349"/>
    <cellStyle name="40% - Accent3 2" xfId="350"/>
    <cellStyle name="40% - Accent3 3" xfId="351"/>
    <cellStyle name="40% - Accent3_46EE.2011(v1.0)" xfId="352"/>
    <cellStyle name="40% - Accent4" xfId="353"/>
    <cellStyle name="40% - Accent4 2" xfId="354"/>
    <cellStyle name="40% - Accent4 3" xfId="355"/>
    <cellStyle name="40% - Accent4_46EE.2011(v1.0)" xfId="356"/>
    <cellStyle name="40% - Accent5" xfId="357"/>
    <cellStyle name="40% - Accent5 2" xfId="358"/>
    <cellStyle name="40% - Accent5 3" xfId="359"/>
    <cellStyle name="40% - Accent5_46EE.2011(v1.0)" xfId="360"/>
    <cellStyle name="40% - Accent6" xfId="361"/>
    <cellStyle name="40% - Accent6 2" xfId="362"/>
    <cellStyle name="40% - Accent6 3" xfId="363"/>
    <cellStyle name="40% - Accent6_46EE.2011(v1.0)" xfId="364"/>
    <cellStyle name="40% - Акцент1 10" xfId="366"/>
    <cellStyle name="40% - Акцент1 11" xfId="365"/>
    <cellStyle name="40% - Акцент1 2" xfId="367"/>
    <cellStyle name="40% - Акцент1 2 2" xfId="368"/>
    <cellStyle name="40% - Акцент1 2 3" xfId="369"/>
    <cellStyle name="40% - Акцент1 2_46EE.2011(v1.0)" xfId="370"/>
    <cellStyle name="40% - Акцент1 3" xfId="371"/>
    <cellStyle name="40% - Акцент1 3 2" xfId="372"/>
    <cellStyle name="40% - Акцент1 3 3" xfId="373"/>
    <cellStyle name="40% - Акцент1 3_46EE.2011(v1.0)" xfId="374"/>
    <cellStyle name="40% - Акцент1 4" xfId="375"/>
    <cellStyle name="40% - Акцент1 4 2" xfId="376"/>
    <cellStyle name="40% - Акцент1 4 3" xfId="377"/>
    <cellStyle name="40% - Акцент1 4_46EE.2011(v1.0)" xfId="378"/>
    <cellStyle name="40% - Акцент1 5" xfId="379"/>
    <cellStyle name="40% - Акцент1 5 2" xfId="380"/>
    <cellStyle name="40% - Акцент1 5 3" xfId="381"/>
    <cellStyle name="40% - Акцент1 5_46EE.2011(v1.0)" xfId="382"/>
    <cellStyle name="40% - Акцент1 6" xfId="383"/>
    <cellStyle name="40% - Акцент1 6 2" xfId="384"/>
    <cellStyle name="40% - Акцент1 6 3" xfId="385"/>
    <cellStyle name="40% - Акцент1 6_46EE.2011(v1.0)" xfId="386"/>
    <cellStyle name="40% - Акцент1 7" xfId="387"/>
    <cellStyle name="40% - Акцент1 7 2" xfId="388"/>
    <cellStyle name="40% - Акцент1 7 3" xfId="389"/>
    <cellStyle name="40% - Акцент1 7_46EE.2011(v1.0)" xfId="390"/>
    <cellStyle name="40% - Акцент1 8" xfId="391"/>
    <cellStyle name="40% - Акцент1 8 2" xfId="392"/>
    <cellStyle name="40% - Акцент1 8 3" xfId="393"/>
    <cellStyle name="40% - Акцент1 8_46EE.2011(v1.0)" xfId="394"/>
    <cellStyle name="40% - Акцент1 9" xfId="395"/>
    <cellStyle name="40% - Акцент1 9 2" xfId="396"/>
    <cellStyle name="40% - Акцент1 9 3" xfId="397"/>
    <cellStyle name="40% - Акцент1 9_46EE.2011(v1.0)" xfId="398"/>
    <cellStyle name="40% - Акцент2 10" xfId="400"/>
    <cellStyle name="40% - Акцент2 11" xfId="399"/>
    <cellStyle name="40% - Акцент2 2" xfId="401"/>
    <cellStyle name="40% - Акцент2 2 2" xfId="402"/>
    <cellStyle name="40% - Акцент2 2 3" xfId="403"/>
    <cellStyle name="40% - Акцент2 2_46EE.2011(v1.0)" xfId="404"/>
    <cellStyle name="40% - Акцент2 3" xfId="405"/>
    <cellStyle name="40% - Акцент2 3 2" xfId="406"/>
    <cellStyle name="40% - Акцент2 3 3" xfId="407"/>
    <cellStyle name="40% - Акцент2 3_46EE.2011(v1.0)" xfId="408"/>
    <cellStyle name="40% - Акцент2 4" xfId="409"/>
    <cellStyle name="40% - Акцент2 4 2" xfId="410"/>
    <cellStyle name="40% - Акцент2 4 3" xfId="411"/>
    <cellStyle name="40% - Акцент2 4_46EE.2011(v1.0)" xfId="412"/>
    <cellStyle name="40% - Акцент2 5" xfId="413"/>
    <cellStyle name="40% - Акцент2 5 2" xfId="414"/>
    <cellStyle name="40% - Акцент2 5 3" xfId="415"/>
    <cellStyle name="40% - Акцент2 5_46EE.2011(v1.0)" xfId="416"/>
    <cellStyle name="40% - Акцент2 6" xfId="417"/>
    <cellStyle name="40% - Акцент2 6 2" xfId="418"/>
    <cellStyle name="40% - Акцент2 6 3" xfId="419"/>
    <cellStyle name="40% - Акцент2 6_46EE.2011(v1.0)" xfId="420"/>
    <cellStyle name="40% - Акцент2 7" xfId="421"/>
    <cellStyle name="40% - Акцент2 7 2" xfId="422"/>
    <cellStyle name="40% - Акцент2 7 3" xfId="423"/>
    <cellStyle name="40% - Акцент2 7_46EE.2011(v1.0)" xfId="424"/>
    <cellStyle name="40% - Акцент2 8" xfId="425"/>
    <cellStyle name="40% - Акцент2 8 2" xfId="426"/>
    <cellStyle name="40% - Акцент2 8 3" xfId="427"/>
    <cellStyle name="40% - Акцент2 8_46EE.2011(v1.0)" xfId="428"/>
    <cellStyle name="40% - Акцент2 9" xfId="429"/>
    <cellStyle name="40% - Акцент2 9 2" xfId="430"/>
    <cellStyle name="40% - Акцент2 9 3" xfId="431"/>
    <cellStyle name="40% - Акцент2 9_46EE.2011(v1.0)" xfId="432"/>
    <cellStyle name="40% - Акцент3 10" xfId="434"/>
    <cellStyle name="40% - Акцент3 11" xfId="433"/>
    <cellStyle name="40% - Акцент3 2" xfId="435"/>
    <cellStyle name="40% - Акцент3 2 2" xfId="436"/>
    <cellStyle name="40% - Акцент3 2 3" xfId="437"/>
    <cellStyle name="40% - Акцент3 2_46EE.2011(v1.0)" xfId="438"/>
    <cellStyle name="40% - Акцент3 3" xfId="439"/>
    <cellStyle name="40% - Акцент3 3 2" xfId="440"/>
    <cellStyle name="40% - Акцент3 3 3" xfId="441"/>
    <cellStyle name="40% - Акцент3 3_46EE.2011(v1.0)" xfId="442"/>
    <cellStyle name="40% - Акцент3 4" xfId="443"/>
    <cellStyle name="40% - Акцент3 4 2" xfId="444"/>
    <cellStyle name="40% - Акцент3 4 3" xfId="445"/>
    <cellStyle name="40% - Акцент3 4_46EE.2011(v1.0)" xfId="446"/>
    <cellStyle name="40% - Акцент3 5" xfId="447"/>
    <cellStyle name="40% - Акцент3 5 2" xfId="448"/>
    <cellStyle name="40% - Акцент3 5 3" xfId="449"/>
    <cellStyle name="40% - Акцент3 5_46EE.2011(v1.0)" xfId="450"/>
    <cellStyle name="40% - Акцент3 6" xfId="451"/>
    <cellStyle name="40% - Акцент3 6 2" xfId="452"/>
    <cellStyle name="40% - Акцент3 6 3" xfId="453"/>
    <cellStyle name="40% - Акцент3 6_46EE.2011(v1.0)" xfId="454"/>
    <cellStyle name="40% - Акцент3 7" xfId="455"/>
    <cellStyle name="40% - Акцент3 7 2" xfId="456"/>
    <cellStyle name="40% - Акцент3 7 3" xfId="457"/>
    <cellStyle name="40% - Акцент3 7_46EE.2011(v1.0)" xfId="458"/>
    <cellStyle name="40% - Акцент3 8" xfId="459"/>
    <cellStyle name="40% - Акцент3 8 2" xfId="460"/>
    <cellStyle name="40% - Акцент3 8 3" xfId="461"/>
    <cellStyle name="40% - Акцент3 8_46EE.2011(v1.0)" xfId="462"/>
    <cellStyle name="40% - Акцент3 9" xfId="463"/>
    <cellStyle name="40% - Акцент3 9 2" xfId="464"/>
    <cellStyle name="40% - Акцент3 9 3" xfId="465"/>
    <cellStyle name="40% - Акцент3 9_46EE.2011(v1.0)" xfId="466"/>
    <cellStyle name="40% - Акцент4 10" xfId="468"/>
    <cellStyle name="40% - Акцент4 11" xfId="467"/>
    <cellStyle name="40% - Акцент4 2" xfId="469"/>
    <cellStyle name="40% - Акцент4 2 2" xfId="470"/>
    <cellStyle name="40% - Акцент4 2 3" xfId="471"/>
    <cellStyle name="40% - Акцент4 2_46EE.2011(v1.0)" xfId="472"/>
    <cellStyle name="40% - Акцент4 3" xfId="473"/>
    <cellStyle name="40% - Акцент4 3 2" xfId="474"/>
    <cellStyle name="40% - Акцент4 3 3" xfId="475"/>
    <cellStyle name="40% - Акцент4 3_46EE.2011(v1.0)" xfId="476"/>
    <cellStyle name="40% - Акцент4 4" xfId="477"/>
    <cellStyle name="40% - Акцент4 4 2" xfId="478"/>
    <cellStyle name="40% - Акцент4 4 3" xfId="479"/>
    <cellStyle name="40% - Акцент4 4_46EE.2011(v1.0)" xfId="480"/>
    <cellStyle name="40% - Акцент4 5" xfId="481"/>
    <cellStyle name="40% - Акцент4 5 2" xfId="482"/>
    <cellStyle name="40% - Акцент4 5 3" xfId="483"/>
    <cellStyle name="40% - Акцент4 5_46EE.2011(v1.0)" xfId="484"/>
    <cellStyle name="40% - Акцент4 6" xfId="485"/>
    <cellStyle name="40% - Акцент4 6 2" xfId="486"/>
    <cellStyle name="40% - Акцент4 6 3" xfId="487"/>
    <cellStyle name="40% - Акцент4 6_46EE.2011(v1.0)" xfId="488"/>
    <cellStyle name="40% - Акцент4 7" xfId="489"/>
    <cellStyle name="40% - Акцент4 7 2" xfId="490"/>
    <cellStyle name="40% - Акцент4 7 3" xfId="491"/>
    <cellStyle name="40% - Акцент4 7_46EE.2011(v1.0)" xfId="492"/>
    <cellStyle name="40% - Акцент4 8" xfId="493"/>
    <cellStyle name="40% - Акцент4 8 2" xfId="494"/>
    <cellStyle name="40% - Акцент4 8 3" xfId="495"/>
    <cellStyle name="40% - Акцент4 8_46EE.2011(v1.0)" xfId="496"/>
    <cellStyle name="40% - Акцент4 9" xfId="497"/>
    <cellStyle name="40% - Акцент4 9 2" xfId="498"/>
    <cellStyle name="40% - Акцент4 9 3" xfId="499"/>
    <cellStyle name="40% - Акцент4 9_46EE.2011(v1.0)" xfId="500"/>
    <cellStyle name="40% - Акцент5 10" xfId="502"/>
    <cellStyle name="40% - Акцент5 11" xfId="501"/>
    <cellStyle name="40% - Акцент5 2" xfId="503"/>
    <cellStyle name="40% - Акцент5 2 2" xfId="504"/>
    <cellStyle name="40% - Акцент5 2 3" xfId="505"/>
    <cellStyle name="40% - Акцент5 2_46EE.2011(v1.0)" xfId="506"/>
    <cellStyle name="40% - Акцент5 3" xfId="507"/>
    <cellStyle name="40% - Акцент5 3 2" xfId="508"/>
    <cellStyle name="40% - Акцент5 3 3" xfId="509"/>
    <cellStyle name="40% - Акцент5 3_46EE.2011(v1.0)" xfId="510"/>
    <cellStyle name="40% - Акцент5 4" xfId="511"/>
    <cellStyle name="40% - Акцент5 4 2" xfId="512"/>
    <cellStyle name="40% - Акцент5 4 3" xfId="513"/>
    <cellStyle name="40% - Акцент5 4_46EE.2011(v1.0)" xfId="514"/>
    <cellStyle name="40% - Акцент5 5" xfId="515"/>
    <cellStyle name="40% - Акцент5 5 2" xfId="516"/>
    <cellStyle name="40% - Акцент5 5 3" xfId="517"/>
    <cellStyle name="40% - Акцент5 5_46EE.2011(v1.0)" xfId="518"/>
    <cellStyle name="40% - Акцент5 6" xfId="519"/>
    <cellStyle name="40% - Акцент5 6 2" xfId="520"/>
    <cellStyle name="40% - Акцент5 6 3" xfId="521"/>
    <cellStyle name="40% - Акцент5 6_46EE.2011(v1.0)" xfId="522"/>
    <cellStyle name="40% - Акцент5 7" xfId="523"/>
    <cellStyle name="40% - Акцент5 7 2" xfId="524"/>
    <cellStyle name="40% - Акцент5 7 3" xfId="525"/>
    <cellStyle name="40% - Акцент5 7_46EE.2011(v1.0)" xfId="526"/>
    <cellStyle name="40% - Акцент5 8" xfId="527"/>
    <cellStyle name="40% - Акцент5 8 2" xfId="528"/>
    <cellStyle name="40% - Акцент5 8 3" xfId="529"/>
    <cellStyle name="40% - Акцент5 8_46EE.2011(v1.0)" xfId="530"/>
    <cellStyle name="40% - Акцент5 9" xfId="531"/>
    <cellStyle name="40% - Акцент5 9 2" xfId="532"/>
    <cellStyle name="40% - Акцент5 9 3" xfId="533"/>
    <cellStyle name="40% - Акцент5 9_46EE.2011(v1.0)" xfId="534"/>
    <cellStyle name="40% - Акцент6 10" xfId="536"/>
    <cellStyle name="40% - Акцент6 11" xfId="535"/>
    <cellStyle name="40% - Акцент6 2" xfId="537"/>
    <cellStyle name="40% - Акцент6 2 2" xfId="538"/>
    <cellStyle name="40% - Акцент6 2 3" xfId="539"/>
    <cellStyle name="40% - Акцент6 2_46EE.2011(v1.0)" xfId="540"/>
    <cellStyle name="40% - Акцент6 3" xfId="541"/>
    <cellStyle name="40% - Акцент6 3 2" xfId="542"/>
    <cellStyle name="40% - Акцент6 3 3" xfId="543"/>
    <cellStyle name="40% - Акцент6 3_46EE.2011(v1.0)" xfId="544"/>
    <cellStyle name="40% - Акцент6 4" xfId="545"/>
    <cellStyle name="40% - Акцент6 4 2" xfId="546"/>
    <cellStyle name="40% - Акцент6 4 3" xfId="547"/>
    <cellStyle name="40% - Акцент6 4_46EE.2011(v1.0)" xfId="548"/>
    <cellStyle name="40% - Акцент6 5" xfId="549"/>
    <cellStyle name="40% - Акцент6 5 2" xfId="550"/>
    <cellStyle name="40% - Акцент6 5 3" xfId="551"/>
    <cellStyle name="40% - Акцент6 5_46EE.2011(v1.0)" xfId="552"/>
    <cellStyle name="40% - Акцент6 6" xfId="553"/>
    <cellStyle name="40% - Акцент6 6 2" xfId="554"/>
    <cellStyle name="40% - Акцент6 6 3" xfId="555"/>
    <cellStyle name="40% - Акцент6 6_46EE.2011(v1.0)" xfId="556"/>
    <cellStyle name="40% - Акцент6 7" xfId="557"/>
    <cellStyle name="40% - Акцент6 7 2" xfId="558"/>
    <cellStyle name="40% - Акцент6 7 3" xfId="559"/>
    <cellStyle name="40% - Акцент6 7_46EE.2011(v1.0)" xfId="560"/>
    <cellStyle name="40% - Акцент6 8" xfId="561"/>
    <cellStyle name="40% - Акцент6 8 2" xfId="562"/>
    <cellStyle name="40% - Акцент6 8 3" xfId="563"/>
    <cellStyle name="40% - Акцент6 8_46EE.2011(v1.0)" xfId="564"/>
    <cellStyle name="40% - Акцент6 9" xfId="565"/>
    <cellStyle name="40% - Акцент6 9 2" xfId="566"/>
    <cellStyle name="40% - Акцент6 9 3" xfId="567"/>
    <cellStyle name="40% - Акцент6 9_46EE.2011(v1.0)" xfId="568"/>
    <cellStyle name="60% - Accent1" xfId="569"/>
    <cellStyle name="60% - Accent2" xfId="570"/>
    <cellStyle name="60% - Accent3" xfId="571"/>
    <cellStyle name="60% - Accent4" xfId="572"/>
    <cellStyle name="60% - Accent5" xfId="573"/>
    <cellStyle name="60% - Accent6" xfId="574"/>
    <cellStyle name="60% - Акцент1 10" xfId="575"/>
    <cellStyle name="60% - Акцент1 2" xfId="576"/>
    <cellStyle name="60% - Акцент1 2 2" xfId="577"/>
    <cellStyle name="60% - Акцент1 3" xfId="578"/>
    <cellStyle name="60% - Акцент1 3 2" xfId="579"/>
    <cellStyle name="60% - Акцент1 4" xfId="580"/>
    <cellStyle name="60% - Акцент1 4 2" xfId="581"/>
    <cellStyle name="60% - Акцент1 5" xfId="582"/>
    <cellStyle name="60% - Акцент1 5 2" xfId="583"/>
    <cellStyle name="60% - Акцент1 6" xfId="584"/>
    <cellStyle name="60% - Акцент1 6 2" xfId="585"/>
    <cellStyle name="60% - Акцент1 7" xfId="586"/>
    <cellStyle name="60% - Акцент1 7 2" xfId="587"/>
    <cellStyle name="60% - Акцент1 8" xfId="588"/>
    <cellStyle name="60% - Акцент1 8 2" xfId="589"/>
    <cellStyle name="60% - Акцент1 9" xfId="590"/>
    <cellStyle name="60% - Акцент1 9 2" xfId="591"/>
    <cellStyle name="60% - Акцент2 10" xfId="592"/>
    <cellStyle name="60% - Акцент2 2" xfId="593"/>
    <cellStyle name="60% - Акцент2 2 2" xfId="594"/>
    <cellStyle name="60% - Акцент2 3" xfId="595"/>
    <cellStyle name="60% - Акцент2 3 2" xfId="596"/>
    <cellStyle name="60% - Акцент2 4" xfId="597"/>
    <cellStyle name="60% - Акцент2 4 2" xfId="598"/>
    <cellStyle name="60% - Акцент2 5" xfId="599"/>
    <cellStyle name="60% - Акцент2 5 2" xfId="600"/>
    <cellStyle name="60% - Акцент2 6" xfId="601"/>
    <cellStyle name="60% - Акцент2 6 2" xfId="602"/>
    <cellStyle name="60% - Акцент2 7" xfId="603"/>
    <cellStyle name="60% - Акцент2 7 2" xfId="604"/>
    <cellStyle name="60% - Акцент2 8" xfId="605"/>
    <cellStyle name="60% - Акцент2 8 2" xfId="606"/>
    <cellStyle name="60% - Акцент2 9" xfId="607"/>
    <cellStyle name="60% - Акцент2 9 2" xfId="608"/>
    <cellStyle name="60% - Акцент3 10" xfId="609"/>
    <cellStyle name="60% - Акцент3 2" xfId="610"/>
    <cellStyle name="60% - Акцент3 2 2" xfId="611"/>
    <cellStyle name="60% - Акцент3 3" xfId="612"/>
    <cellStyle name="60% - Акцент3 3 2" xfId="613"/>
    <cellStyle name="60% - Акцент3 4" xfId="614"/>
    <cellStyle name="60% - Акцент3 4 2" xfId="615"/>
    <cellStyle name="60% - Акцент3 5" xfId="616"/>
    <cellStyle name="60% - Акцент3 5 2" xfId="617"/>
    <cellStyle name="60% - Акцент3 6" xfId="618"/>
    <cellStyle name="60% - Акцент3 6 2" xfId="619"/>
    <cellStyle name="60% - Акцент3 7" xfId="620"/>
    <cellStyle name="60% - Акцент3 7 2" xfId="621"/>
    <cellStyle name="60% - Акцент3 8" xfId="622"/>
    <cellStyle name="60% - Акцент3 8 2" xfId="623"/>
    <cellStyle name="60% - Акцент3 9" xfId="624"/>
    <cellStyle name="60% - Акцент3 9 2" xfId="625"/>
    <cellStyle name="60% - Акцент4 10" xfId="626"/>
    <cellStyle name="60% - Акцент4 2" xfId="627"/>
    <cellStyle name="60% - Акцент4 2 2" xfId="628"/>
    <cellStyle name="60% - Акцент4 3" xfId="629"/>
    <cellStyle name="60% - Акцент4 3 2" xfId="630"/>
    <cellStyle name="60% - Акцент4 4" xfId="631"/>
    <cellStyle name="60% - Акцент4 4 2" xfId="632"/>
    <cellStyle name="60% - Акцент4 5" xfId="633"/>
    <cellStyle name="60% - Акцент4 5 2" xfId="634"/>
    <cellStyle name="60% - Акцент4 6" xfId="635"/>
    <cellStyle name="60% - Акцент4 6 2" xfId="636"/>
    <cellStyle name="60% - Акцент4 7" xfId="637"/>
    <cellStyle name="60% - Акцент4 7 2" xfId="638"/>
    <cellStyle name="60% - Акцент4 8" xfId="639"/>
    <cellStyle name="60% - Акцент4 8 2" xfId="640"/>
    <cellStyle name="60% - Акцент4 9" xfId="641"/>
    <cellStyle name="60% - Акцент4 9 2" xfId="642"/>
    <cellStyle name="60% - Акцент5 10" xfId="643"/>
    <cellStyle name="60% - Акцент5 2" xfId="644"/>
    <cellStyle name="60% - Акцент5 2 2" xfId="645"/>
    <cellStyle name="60% - Акцент5 3" xfId="646"/>
    <cellStyle name="60% - Акцент5 3 2" xfId="647"/>
    <cellStyle name="60% - Акцент5 4" xfId="648"/>
    <cellStyle name="60% - Акцент5 4 2" xfId="649"/>
    <cellStyle name="60% - Акцент5 5" xfId="650"/>
    <cellStyle name="60% - Акцент5 5 2" xfId="651"/>
    <cellStyle name="60% - Акцент5 6" xfId="652"/>
    <cellStyle name="60% - Акцент5 6 2" xfId="653"/>
    <cellStyle name="60% - Акцент5 7" xfId="654"/>
    <cellStyle name="60% - Акцент5 7 2" xfId="655"/>
    <cellStyle name="60% - Акцент5 8" xfId="656"/>
    <cellStyle name="60% - Акцент5 8 2" xfId="657"/>
    <cellStyle name="60% - Акцент5 9" xfId="658"/>
    <cellStyle name="60% - Акцент5 9 2" xfId="659"/>
    <cellStyle name="60% - Акцент6 10" xfId="660"/>
    <cellStyle name="60% - Акцент6 2" xfId="661"/>
    <cellStyle name="60% - Акцент6 2 2" xfId="662"/>
    <cellStyle name="60% - Акцент6 3" xfId="663"/>
    <cellStyle name="60% - Акцент6 3 2" xfId="664"/>
    <cellStyle name="60% - Акцент6 4" xfId="665"/>
    <cellStyle name="60% - Акцент6 4 2" xfId="666"/>
    <cellStyle name="60% - Акцент6 5" xfId="667"/>
    <cellStyle name="60% - Акцент6 5 2" xfId="668"/>
    <cellStyle name="60% - Акцент6 6" xfId="669"/>
    <cellStyle name="60% - Акцент6 6 2" xfId="670"/>
    <cellStyle name="60% - Акцент6 7" xfId="671"/>
    <cellStyle name="60% - Акцент6 7 2" xfId="672"/>
    <cellStyle name="60% - Акцент6 8" xfId="673"/>
    <cellStyle name="60% - Акцент6 8 2" xfId="674"/>
    <cellStyle name="60% - Акцент6 9" xfId="675"/>
    <cellStyle name="60% - Акцент6 9 2" xfId="676"/>
    <cellStyle name="Accent1" xfId="677"/>
    <cellStyle name="Accent2" xfId="678"/>
    <cellStyle name="Accent3" xfId="679"/>
    <cellStyle name="Accent4" xfId="680"/>
    <cellStyle name="Accent5" xfId="681"/>
    <cellStyle name="Accent6" xfId="682"/>
    <cellStyle name="Ăčďĺđńńűëęŕ" xfId="683"/>
    <cellStyle name="Áĺççŕůčňíűé" xfId="684"/>
    <cellStyle name="Äĺíĺćíűé [0]_(ňŕá 3č)" xfId="685"/>
    <cellStyle name="Äĺíĺćíűé_(ňŕá 3č)" xfId="686"/>
    <cellStyle name="Bad" xfId="687"/>
    <cellStyle name="Calculation" xfId="688"/>
    <cellStyle name="Check Cell" xfId="689"/>
    <cellStyle name="Comma [0]_irl tel sep5" xfId="690"/>
    <cellStyle name="Comma_irl tel sep5" xfId="691"/>
    <cellStyle name="Comma0" xfId="692"/>
    <cellStyle name="Çŕůčňíűé" xfId="693"/>
    <cellStyle name="Currency [0]" xfId="694"/>
    <cellStyle name="Currency [0] 2" xfId="695"/>
    <cellStyle name="Currency [0] 2 2" xfId="696"/>
    <cellStyle name="Currency [0] 2 3" xfId="697"/>
    <cellStyle name="Currency [0] 2 4" xfId="698"/>
    <cellStyle name="Currency [0] 2 5" xfId="699"/>
    <cellStyle name="Currency [0] 2 6" xfId="700"/>
    <cellStyle name="Currency [0] 2 7" xfId="701"/>
    <cellStyle name="Currency [0] 2 8" xfId="702"/>
    <cellStyle name="Currency [0] 2 9" xfId="703"/>
    <cellStyle name="Currency [0] 3" xfId="704"/>
    <cellStyle name="Currency [0] 3 2" xfId="705"/>
    <cellStyle name="Currency [0] 3 3" xfId="706"/>
    <cellStyle name="Currency [0] 3 4" xfId="707"/>
    <cellStyle name="Currency [0] 3 5" xfId="708"/>
    <cellStyle name="Currency [0] 3 6" xfId="709"/>
    <cellStyle name="Currency [0] 3 7" xfId="710"/>
    <cellStyle name="Currency [0] 3 8" xfId="711"/>
    <cellStyle name="Currency [0] 3 9" xfId="712"/>
    <cellStyle name="Currency [0] 4" xfId="713"/>
    <cellStyle name="Currency [0] 4 2" xfId="714"/>
    <cellStyle name="Currency [0] 4 3" xfId="715"/>
    <cellStyle name="Currency [0] 4 4" xfId="716"/>
    <cellStyle name="Currency [0] 4 5" xfId="717"/>
    <cellStyle name="Currency [0] 4 6" xfId="718"/>
    <cellStyle name="Currency [0] 4 7" xfId="719"/>
    <cellStyle name="Currency [0] 4 8" xfId="720"/>
    <cellStyle name="Currency [0] 4 9" xfId="721"/>
    <cellStyle name="Currency [0] 5" xfId="722"/>
    <cellStyle name="Currency [0] 5 2" xfId="723"/>
    <cellStyle name="Currency [0] 5 3" xfId="724"/>
    <cellStyle name="Currency [0] 5 4" xfId="725"/>
    <cellStyle name="Currency [0] 5 5" xfId="726"/>
    <cellStyle name="Currency [0] 5 6" xfId="727"/>
    <cellStyle name="Currency [0] 5 7" xfId="728"/>
    <cellStyle name="Currency [0] 5 8" xfId="729"/>
    <cellStyle name="Currency [0] 5 9" xfId="730"/>
    <cellStyle name="Currency [0] 6" xfId="731"/>
    <cellStyle name="Currency [0] 6 2" xfId="732"/>
    <cellStyle name="Currency [0] 7" xfId="733"/>
    <cellStyle name="Currency [0] 7 2" xfId="734"/>
    <cellStyle name="Currency [0] 8" xfId="735"/>
    <cellStyle name="Currency [0] 8 2" xfId="736"/>
    <cellStyle name="Currency_irl tel sep5" xfId="737"/>
    <cellStyle name="Currency0" xfId="738"/>
    <cellStyle name="Date" xfId="739"/>
    <cellStyle name="Dates" xfId="740"/>
    <cellStyle name="E-mail" xfId="741"/>
    <cellStyle name="E-mail 2" xfId="742"/>
    <cellStyle name="E-mail_TEST.TEMPLATE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Heading2_TEST.TEMPLATE" xfId="762"/>
    <cellStyle name="Îáű÷íűé__FES" xfId="763"/>
    <cellStyle name="Îňęđűâŕâřŕ˙ń˙ ăčďĺđńńűëęŕ" xfId="764"/>
    <cellStyle name="Input" xfId="765"/>
    <cellStyle name="Inputs" xfId="766"/>
    <cellStyle name="Inputs (const)" xfId="767"/>
    <cellStyle name="Inputs (const) 2" xfId="768"/>
    <cellStyle name="Inputs (const)_TEST.TEMPLATE" xfId="769"/>
    <cellStyle name="Inputs 2" xfId="770"/>
    <cellStyle name="Inputs Co" xfId="771"/>
    <cellStyle name="Inputs_46EE.2011(v1.0)" xfId="772"/>
    <cellStyle name="Linked Cell" xfId="773"/>
    <cellStyle name="Neutral" xfId="774"/>
    <cellStyle name="normal" xfId="775"/>
    <cellStyle name="normal 10" xfId="776"/>
    <cellStyle name="Normal 2" xfId="777"/>
    <cellStyle name="normal 3" xfId="778"/>
    <cellStyle name="normal 4" xfId="779"/>
    <cellStyle name="normal 5" xfId="780"/>
    <cellStyle name="normal 6" xfId="781"/>
    <cellStyle name="normal 7" xfId="782"/>
    <cellStyle name="normal 8" xfId="783"/>
    <cellStyle name="normal 9" xfId="784"/>
    <cellStyle name="normal_1" xfId="785"/>
    <cellStyle name="Normal1" xfId="786"/>
    <cellStyle name="normбlnм_laroux" xfId="787"/>
    <cellStyle name="Note" xfId="788"/>
    <cellStyle name="Ôčíŕíńîâűé [0]_(ňŕá 3č)" xfId="789"/>
    <cellStyle name="Ôčíŕíńîâűé_(ňŕá 3č)" xfId="790"/>
    <cellStyle name="Output" xfId="791"/>
    <cellStyle name="Price_Body" xfId="792"/>
    <cellStyle name="SAPBEXaggData" xfId="793"/>
    <cellStyle name="SAPBEXaggDataEmph" xfId="794"/>
    <cellStyle name="SAPBEXaggItem" xfId="795"/>
    <cellStyle name="SAPBEXaggItemX" xfId="796"/>
    <cellStyle name="SAPBEXchaText" xfId="797"/>
    <cellStyle name="SAPBEXexcBad7" xfId="798"/>
    <cellStyle name="SAPBEXexcBad8" xfId="799"/>
    <cellStyle name="SAPBEXexcBad9" xfId="800"/>
    <cellStyle name="SAPBEXexcCritical4" xfId="801"/>
    <cellStyle name="SAPBEXexcCritical5" xfId="802"/>
    <cellStyle name="SAPBEXexcCritical6" xfId="803"/>
    <cellStyle name="SAPBEXexcGood1" xfId="804"/>
    <cellStyle name="SAPBEXexcGood2" xfId="805"/>
    <cellStyle name="SAPBEXexcGood3" xfId="806"/>
    <cellStyle name="SAPBEXfilterDrill" xfId="807"/>
    <cellStyle name="SAPBEXfilterItem" xfId="808"/>
    <cellStyle name="SAPBEXfilterText" xfId="809"/>
    <cellStyle name="SAPBEXformats" xfId="810"/>
    <cellStyle name="SAPBEXheaderItem" xfId="811"/>
    <cellStyle name="SAPBEXheaderText" xfId="812"/>
    <cellStyle name="SAPBEXHLevel0" xfId="813"/>
    <cellStyle name="SAPBEXHLevel0X" xfId="814"/>
    <cellStyle name="SAPBEXHLevel1" xfId="815"/>
    <cellStyle name="SAPBEXHLevel1X" xfId="816"/>
    <cellStyle name="SAPBEXHLevel2" xfId="817"/>
    <cellStyle name="SAPBEXHLevel2X" xfId="818"/>
    <cellStyle name="SAPBEXHLevel3" xfId="819"/>
    <cellStyle name="SAPBEXHLevel3X" xfId="820"/>
    <cellStyle name="SAPBEXinputData" xfId="821"/>
    <cellStyle name="SAPBEXresData" xfId="822"/>
    <cellStyle name="SAPBEXresDataEmph" xfId="823"/>
    <cellStyle name="SAPBEXresItem" xfId="824"/>
    <cellStyle name="SAPBEXresItemX" xfId="825"/>
    <cellStyle name="SAPBEXstdData" xfId="826"/>
    <cellStyle name="SAPBEXstdDataEmph" xfId="827"/>
    <cellStyle name="SAPBEXstdItem" xfId="828"/>
    <cellStyle name="SAPBEXstdItemX" xfId="829"/>
    <cellStyle name="SAPBEXtitle" xfId="830"/>
    <cellStyle name="SAPBEXundefined" xfId="831"/>
    <cellStyle name="Style 1" xfId="832"/>
    <cellStyle name="Table Heading" xfId="833"/>
    <cellStyle name="Table Heading 2" xfId="834"/>
    <cellStyle name="Table Heading_TEST.TEMPLATE" xfId="835"/>
    <cellStyle name="Title" xfId="836"/>
    <cellStyle name="Total" xfId="837"/>
    <cellStyle name="Warning Text" xfId="838"/>
    <cellStyle name="Акцент1 10" xfId="839"/>
    <cellStyle name="Акцент1 2" xfId="840"/>
    <cellStyle name="Акцент1 2 2" xfId="841"/>
    <cellStyle name="Акцент1 3" xfId="842"/>
    <cellStyle name="Акцент1 3 2" xfId="843"/>
    <cellStyle name="Акцент1 4" xfId="844"/>
    <cellStyle name="Акцент1 4 2" xfId="845"/>
    <cellStyle name="Акцент1 5" xfId="846"/>
    <cellStyle name="Акцент1 5 2" xfId="847"/>
    <cellStyle name="Акцент1 6" xfId="848"/>
    <cellStyle name="Акцент1 6 2" xfId="849"/>
    <cellStyle name="Акцент1 7" xfId="850"/>
    <cellStyle name="Акцент1 7 2" xfId="851"/>
    <cellStyle name="Акцент1 8" xfId="852"/>
    <cellStyle name="Акцент1 8 2" xfId="853"/>
    <cellStyle name="Акцент1 9" xfId="854"/>
    <cellStyle name="Акцент1 9 2" xfId="855"/>
    <cellStyle name="Акцент2 10" xfId="856"/>
    <cellStyle name="Акцент2 2" xfId="857"/>
    <cellStyle name="Акцент2 2 2" xfId="858"/>
    <cellStyle name="Акцент2 3" xfId="859"/>
    <cellStyle name="Акцент2 3 2" xfId="860"/>
    <cellStyle name="Акцент2 4" xfId="861"/>
    <cellStyle name="Акцент2 4 2" xfId="862"/>
    <cellStyle name="Акцент2 5" xfId="863"/>
    <cellStyle name="Акцент2 5 2" xfId="864"/>
    <cellStyle name="Акцент2 6" xfId="865"/>
    <cellStyle name="Акцент2 6 2" xfId="866"/>
    <cellStyle name="Акцент2 7" xfId="867"/>
    <cellStyle name="Акцент2 7 2" xfId="868"/>
    <cellStyle name="Акцент2 8" xfId="869"/>
    <cellStyle name="Акцент2 8 2" xfId="870"/>
    <cellStyle name="Акцент2 9" xfId="871"/>
    <cellStyle name="Акцент2 9 2" xfId="872"/>
    <cellStyle name="Акцент3 10" xfId="873"/>
    <cellStyle name="Акцент3 2" xfId="874"/>
    <cellStyle name="Акцент3 2 2" xfId="875"/>
    <cellStyle name="Акцент3 3" xfId="876"/>
    <cellStyle name="Акцент3 3 2" xfId="877"/>
    <cellStyle name="Акцент3 4" xfId="878"/>
    <cellStyle name="Акцент3 4 2" xfId="879"/>
    <cellStyle name="Акцент3 5" xfId="880"/>
    <cellStyle name="Акцент3 5 2" xfId="881"/>
    <cellStyle name="Акцент3 6" xfId="882"/>
    <cellStyle name="Акцент3 6 2" xfId="883"/>
    <cellStyle name="Акцент3 7" xfId="884"/>
    <cellStyle name="Акцент3 7 2" xfId="885"/>
    <cellStyle name="Акцент3 8" xfId="886"/>
    <cellStyle name="Акцент3 8 2" xfId="887"/>
    <cellStyle name="Акцент3 9" xfId="888"/>
    <cellStyle name="Акцент3 9 2" xfId="889"/>
    <cellStyle name="Акцент4 10" xfId="890"/>
    <cellStyle name="Акцент4 2" xfId="891"/>
    <cellStyle name="Акцент4 2 2" xfId="892"/>
    <cellStyle name="Акцент4 3" xfId="893"/>
    <cellStyle name="Акцент4 3 2" xfId="894"/>
    <cellStyle name="Акцент4 4" xfId="895"/>
    <cellStyle name="Акцент4 4 2" xfId="896"/>
    <cellStyle name="Акцент4 5" xfId="897"/>
    <cellStyle name="Акцент4 5 2" xfId="898"/>
    <cellStyle name="Акцент4 6" xfId="899"/>
    <cellStyle name="Акцент4 6 2" xfId="900"/>
    <cellStyle name="Акцент4 7" xfId="901"/>
    <cellStyle name="Акцент4 7 2" xfId="902"/>
    <cellStyle name="Акцент4 8" xfId="903"/>
    <cellStyle name="Акцент4 8 2" xfId="904"/>
    <cellStyle name="Акцент4 9" xfId="905"/>
    <cellStyle name="Акцент4 9 2" xfId="906"/>
    <cellStyle name="Акцент5 10" xfId="907"/>
    <cellStyle name="Акцент5 2" xfId="908"/>
    <cellStyle name="Акцент5 2 2" xfId="909"/>
    <cellStyle name="Акцент5 3" xfId="910"/>
    <cellStyle name="Акцент5 3 2" xfId="911"/>
    <cellStyle name="Акцент5 4" xfId="912"/>
    <cellStyle name="Акцент5 4 2" xfId="913"/>
    <cellStyle name="Акцент5 5" xfId="914"/>
    <cellStyle name="Акцент5 5 2" xfId="915"/>
    <cellStyle name="Акцент5 6" xfId="916"/>
    <cellStyle name="Акцент5 6 2" xfId="917"/>
    <cellStyle name="Акцент5 7" xfId="918"/>
    <cellStyle name="Акцент5 7 2" xfId="919"/>
    <cellStyle name="Акцент5 8" xfId="920"/>
    <cellStyle name="Акцент5 8 2" xfId="921"/>
    <cellStyle name="Акцент5 9" xfId="922"/>
    <cellStyle name="Акцент5 9 2" xfId="923"/>
    <cellStyle name="Акцент6 10" xfId="924"/>
    <cellStyle name="Акцент6 2" xfId="925"/>
    <cellStyle name="Акцент6 2 2" xfId="926"/>
    <cellStyle name="Акцент6 3" xfId="927"/>
    <cellStyle name="Акцент6 3 2" xfId="928"/>
    <cellStyle name="Акцент6 4" xfId="929"/>
    <cellStyle name="Акцент6 4 2" xfId="930"/>
    <cellStyle name="Акцент6 5" xfId="931"/>
    <cellStyle name="Акцент6 5 2" xfId="932"/>
    <cellStyle name="Акцент6 6" xfId="933"/>
    <cellStyle name="Акцент6 6 2" xfId="934"/>
    <cellStyle name="Акцент6 7" xfId="935"/>
    <cellStyle name="Акцент6 7 2" xfId="936"/>
    <cellStyle name="Акцент6 8" xfId="937"/>
    <cellStyle name="Акцент6 8 2" xfId="938"/>
    <cellStyle name="Акцент6 9" xfId="939"/>
    <cellStyle name="Акцент6 9 2" xfId="940"/>
    <cellStyle name="Беззащитный" xfId="941"/>
    <cellStyle name="Ввод  10" xfId="942"/>
    <cellStyle name="Ввод  2" xfId="943"/>
    <cellStyle name="Ввод  2 2" xfId="944"/>
    <cellStyle name="Ввод  2_46EE.2011(v1.0)" xfId="945"/>
    <cellStyle name="Ввод  3" xfId="946"/>
    <cellStyle name="Ввод  3 2" xfId="947"/>
    <cellStyle name="Ввод  3_46EE.2011(v1.0)" xfId="948"/>
    <cellStyle name="Ввод  4" xfId="949"/>
    <cellStyle name="Ввод  4 2" xfId="950"/>
    <cellStyle name="Ввод  4_46EE.2011(v1.0)" xfId="951"/>
    <cellStyle name="Ввод  5" xfId="952"/>
    <cellStyle name="Ввод  5 2" xfId="953"/>
    <cellStyle name="Ввод  5_46EE.2011(v1.0)" xfId="954"/>
    <cellStyle name="Ввод  6" xfId="955"/>
    <cellStyle name="Ввод  6 2" xfId="956"/>
    <cellStyle name="Ввод  6_46EE.2011(v1.0)" xfId="957"/>
    <cellStyle name="Ввод  7" xfId="958"/>
    <cellStyle name="Ввод  7 2" xfId="959"/>
    <cellStyle name="Ввод  7_46EE.2011(v1.0)" xfId="960"/>
    <cellStyle name="Ввод  8" xfId="961"/>
    <cellStyle name="Ввод  8 2" xfId="962"/>
    <cellStyle name="Ввод  8_46EE.2011(v1.0)" xfId="963"/>
    <cellStyle name="Ввод  9" xfId="964"/>
    <cellStyle name="Ввод  9 2" xfId="965"/>
    <cellStyle name="Ввод  9_46EE.2011(v1.0)" xfId="966"/>
    <cellStyle name="Вывод 10" xfId="967"/>
    <cellStyle name="Вывод 2" xfId="968"/>
    <cellStyle name="Вывод 2 2" xfId="969"/>
    <cellStyle name="Вывод 2_46EE.2011(v1.0)" xfId="970"/>
    <cellStyle name="Вывод 3" xfId="971"/>
    <cellStyle name="Вывод 3 2" xfId="972"/>
    <cellStyle name="Вывод 3_46EE.2011(v1.0)" xfId="973"/>
    <cellStyle name="Вывод 4" xfId="974"/>
    <cellStyle name="Вывод 4 2" xfId="975"/>
    <cellStyle name="Вывод 4_46EE.2011(v1.0)" xfId="976"/>
    <cellStyle name="Вывод 5" xfId="977"/>
    <cellStyle name="Вывод 5 2" xfId="978"/>
    <cellStyle name="Вывод 5_46EE.2011(v1.0)" xfId="979"/>
    <cellStyle name="Вывод 6" xfId="980"/>
    <cellStyle name="Вывод 6 2" xfId="981"/>
    <cellStyle name="Вывод 6_46EE.2011(v1.0)" xfId="982"/>
    <cellStyle name="Вывод 7" xfId="983"/>
    <cellStyle name="Вывод 7 2" xfId="984"/>
    <cellStyle name="Вывод 7_46EE.2011(v1.0)" xfId="985"/>
    <cellStyle name="Вывод 8" xfId="986"/>
    <cellStyle name="Вывод 8 2" xfId="987"/>
    <cellStyle name="Вывод 8_46EE.2011(v1.0)" xfId="988"/>
    <cellStyle name="Вывод 9" xfId="989"/>
    <cellStyle name="Вывод 9 2" xfId="990"/>
    <cellStyle name="Вывод 9_46EE.2011(v1.0)" xfId="991"/>
    <cellStyle name="Вычисление 10" xfId="992"/>
    <cellStyle name="Вычисление 2" xfId="993"/>
    <cellStyle name="Вычисление 2 2" xfId="994"/>
    <cellStyle name="Вычисление 2_46EE.2011(v1.0)" xfId="995"/>
    <cellStyle name="Вычисление 3" xfId="996"/>
    <cellStyle name="Вычисление 3 2" xfId="997"/>
    <cellStyle name="Вычисление 3_46EE.2011(v1.0)" xfId="998"/>
    <cellStyle name="Вычисление 4" xfId="999"/>
    <cellStyle name="Вычисление 4 2" xfId="1000"/>
    <cellStyle name="Вычисление 4_46EE.2011(v1.0)" xfId="1001"/>
    <cellStyle name="Вычисление 5" xfId="1002"/>
    <cellStyle name="Вычисление 5 2" xfId="1003"/>
    <cellStyle name="Вычисление 5_46EE.2011(v1.0)" xfId="1004"/>
    <cellStyle name="Вычисление 6" xfId="1005"/>
    <cellStyle name="Вычисление 6 2" xfId="1006"/>
    <cellStyle name="Вычисление 6_46EE.2011(v1.0)" xfId="1007"/>
    <cellStyle name="Вычисление 7" xfId="1008"/>
    <cellStyle name="Вычисление 7 2" xfId="1009"/>
    <cellStyle name="Вычисление 7_46EE.2011(v1.0)" xfId="1010"/>
    <cellStyle name="Вычисление 8" xfId="1011"/>
    <cellStyle name="Вычисление 8 2" xfId="1012"/>
    <cellStyle name="Вычисление 8_46EE.2011(v1.0)" xfId="1013"/>
    <cellStyle name="Вычисление 9" xfId="1014"/>
    <cellStyle name="Вычисление 9 2" xfId="1015"/>
    <cellStyle name="Вычисление 9_46EE.2011(v1.0)" xfId="1016"/>
    <cellStyle name="Гиперссылка 2" xfId="1017"/>
    <cellStyle name="Гиперссылка 3" xfId="1018"/>
    <cellStyle name="ДАТА" xfId="1019"/>
    <cellStyle name="ДАТА 2" xfId="1020"/>
    <cellStyle name="ДАТА 3" xfId="1021"/>
    <cellStyle name="ДАТА 4" xfId="1022"/>
    <cellStyle name="ДАТА 5" xfId="1023"/>
    <cellStyle name="ДАТА 6" xfId="1024"/>
    <cellStyle name="ДАТА 7" xfId="1025"/>
    <cellStyle name="ДАТА 8" xfId="1026"/>
    <cellStyle name="ДАТА 9" xfId="1027"/>
    <cellStyle name="ДАТА_1" xfId="1028"/>
    <cellStyle name="Денежный 2" xfId="1029"/>
    <cellStyle name="Денежный 2 2" xfId="1030"/>
    <cellStyle name="Денежный 2_OREP.KU.2011.MONTHLY.02(v0.1)" xfId="1031"/>
    <cellStyle name="Заголовок" xfId="1032"/>
    <cellStyle name="Заголовок 1 10" xfId="1033"/>
    <cellStyle name="Заголовок 1 2" xfId="1034"/>
    <cellStyle name="Заголовок 1 2 2" xfId="1035"/>
    <cellStyle name="Заголовок 1 2_46EE.2011(v1.0)" xfId="1036"/>
    <cellStyle name="Заголовок 1 3" xfId="1037"/>
    <cellStyle name="Заголовок 1 3 2" xfId="1038"/>
    <cellStyle name="Заголовок 1 3_46EE.2011(v1.0)" xfId="1039"/>
    <cellStyle name="Заголовок 1 4" xfId="1040"/>
    <cellStyle name="Заголовок 1 4 2" xfId="1041"/>
    <cellStyle name="Заголовок 1 4_46EE.2011(v1.0)" xfId="1042"/>
    <cellStyle name="Заголовок 1 5" xfId="1043"/>
    <cellStyle name="Заголовок 1 5 2" xfId="1044"/>
    <cellStyle name="Заголовок 1 5_46EE.2011(v1.0)" xfId="1045"/>
    <cellStyle name="Заголовок 1 6" xfId="1046"/>
    <cellStyle name="Заголовок 1 6 2" xfId="1047"/>
    <cellStyle name="Заголовок 1 6_46EE.2011(v1.0)" xfId="1048"/>
    <cellStyle name="Заголовок 1 7" xfId="1049"/>
    <cellStyle name="Заголовок 1 7 2" xfId="1050"/>
    <cellStyle name="Заголовок 1 7_46EE.2011(v1.0)" xfId="1051"/>
    <cellStyle name="Заголовок 1 8" xfId="1052"/>
    <cellStyle name="Заголовок 1 8 2" xfId="1053"/>
    <cellStyle name="Заголовок 1 8_46EE.2011(v1.0)" xfId="1054"/>
    <cellStyle name="Заголовок 1 9" xfId="1055"/>
    <cellStyle name="Заголовок 1 9 2" xfId="1056"/>
    <cellStyle name="Заголовок 1 9_46EE.2011(v1.0)" xfId="1057"/>
    <cellStyle name="Заголовок 2 10" xfId="1058"/>
    <cellStyle name="Заголовок 2 2" xfId="1059"/>
    <cellStyle name="Заголовок 2 2 2" xfId="1060"/>
    <cellStyle name="Заголовок 2 2_46EE.2011(v1.0)" xfId="1061"/>
    <cellStyle name="Заголовок 2 3" xfId="1062"/>
    <cellStyle name="Заголовок 2 3 2" xfId="1063"/>
    <cellStyle name="Заголовок 2 3_46EE.2011(v1.0)" xfId="1064"/>
    <cellStyle name="Заголовок 2 4" xfId="1065"/>
    <cellStyle name="Заголовок 2 4 2" xfId="1066"/>
    <cellStyle name="Заголовок 2 4_46EE.2011(v1.0)" xfId="1067"/>
    <cellStyle name="Заголовок 2 5" xfId="1068"/>
    <cellStyle name="Заголовок 2 5 2" xfId="1069"/>
    <cellStyle name="Заголовок 2 5_46EE.2011(v1.0)" xfId="1070"/>
    <cellStyle name="Заголовок 2 6" xfId="1071"/>
    <cellStyle name="Заголовок 2 6 2" xfId="1072"/>
    <cellStyle name="Заголовок 2 6_46EE.2011(v1.0)" xfId="1073"/>
    <cellStyle name="Заголовок 2 7" xfId="1074"/>
    <cellStyle name="Заголовок 2 7 2" xfId="1075"/>
    <cellStyle name="Заголовок 2 7_46EE.2011(v1.0)" xfId="1076"/>
    <cellStyle name="Заголовок 2 8" xfId="1077"/>
    <cellStyle name="Заголовок 2 8 2" xfId="1078"/>
    <cellStyle name="Заголовок 2 8_46EE.2011(v1.0)" xfId="1079"/>
    <cellStyle name="Заголовок 2 9" xfId="1080"/>
    <cellStyle name="Заголовок 2 9 2" xfId="1081"/>
    <cellStyle name="Заголовок 2 9_46EE.2011(v1.0)" xfId="1082"/>
    <cellStyle name="Заголовок 3 10" xfId="1083"/>
    <cellStyle name="Заголовок 3 2" xfId="1084"/>
    <cellStyle name="Заголовок 3 2 2" xfId="1085"/>
    <cellStyle name="Заголовок 3 2_46EE.2011(v1.0)" xfId="1086"/>
    <cellStyle name="Заголовок 3 3" xfId="1087"/>
    <cellStyle name="Заголовок 3 3 2" xfId="1088"/>
    <cellStyle name="Заголовок 3 3_46EE.2011(v1.0)" xfId="1089"/>
    <cellStyle name="Заголовок 3 4" xfId="1090"/>
    <cellStyle name="Заголовок 3 4 2" xfId="1091"/>
    <cellStyle name="Заголовок 3 4_46EE.2011(v1.0)" xfId="1092"/>
    <cellStyle name="Заголовок 3 5" xfId="1093"/>
    <cellStyle name="Заголовок 3 5 2" xfId="1094"/>
    <cellStyle name="Заголовок 3 5_46EE.2011(v1.0)" xfId="1095"/>
    <cellStyle name="Заголовок 3 6" xfId="1096"/>
    <cellStyle name="Заголовок 3 6 2" xfId="1097"/>
    <cellStyle name="Заголовок 3 6_46EE.2011(v1.0)" xfId="1098"/>
    <cellStyle name="Заголовок 3 7" xfId="1099"/>
    <cellStyle name="Заголовок 3 7 2" xfId="1100"/>
    <cellStyle name="Заголовок 3 7_46EE.2011(v1.0)" xfId="1101"/>
    <cellStyle name="Заголовок 3 8" xfId="1102"/>
    <cellStyle name="Заголовок 3 8 2" xfId="1103"/>
    <cellStyle name="Заголовок 3 8_46EE.2011(v1.0)" xfId="1104"/>
    <cellStyle name="Заголовок 3 9" xfId="1105"/>
    <cellStyle name="Заголовок 3 9 2" xfId="1106"/>
    <cellStyle name="Заголовок 3 9_46EE.2011(v1.0)" xfId="1107"/>
    <cellStyle name="Заголовок 4 10" xfId="1108"/>
    <cellStyle name="Заголовок 4 2" xfId="1109"/>
    <cellStyle name="Заголовок 4 2 2" xfId="1110"/>
    <cellStyle name="Заголовок 4 3" xfId="1111"/>
    <cellStyle name="Заголовок 4 3 2" xfId="1112"/>
    <cellStyle name="Заголовок 4 4" xfId="1113"/>
    <cellStyle name="Заголовок 4 4 2" xfId="1114"/>
    <cellStyle name="Заголовок 4 5" xfId="1115"/>
    <cellStyle name="Заголовок 4 5 2" xfId="1116"/>
    <cellStyle name="Заголовок 4 6" xfId="1117"/>
    <cellStyle name="Заголовок 4 6 2" xfId="1118"/>
    <cellStyle name="Заголовок 4 7" xfId="1119"/>
    <cellStyle name="Заголовок 4 7 2" xfId="1120"/>
    <cellStyle name="Заголовок 4 8" xfId="1121"/>
    <cellStyle name="Заголовок 4 8 2" xfId="1122"/>
    <cellStyle name="Заголовок 4 9" xfId="1123"/>
    <cellStyle name="Заголовок 4 9 2" xfId="1124"/>
    <cellStyle name="ЗАГОЛОВОК1" xfId="1125"/>
    <cellStyle name="ЗАГОЛОВОК2" xfId="1126"/>
    <cellStyle name="ЗаголовокСтолбца" xfId="1127"/>
    <cellStyle name="Защитный" xfId="1128"/>
    <cellStyle name="Значение" xfId="1129"/>
    <cellStyle name="Зоголовок" xfId="1130"/>
    <cellStyle name="Итог 10" xfId="1131"/>
    <cellStyle name="Итог 2" xfId="1132"/>
    <cellStyle name="Итог 2 2" xfId="1133"/>
    <cellStyle name="Итог 2_46EE.2011(v1.0)" xfId="1134"/>
    <cellStyle name="Итог 3" xfId="1135"/>
    <cellStyle name="Итог 3 2" xfId="1136"/>
    <cellStyle name="Итог 3_46EE.2011(v1.0)" xfId="1137"/>
    <cellStyle name="Итог 4" xfId="1138"/>
    <cellStyle name="Итог 4 2" xfId="1139"/>
    <cellStyle name="Итог 4_46EE.2011(v1.0)" xfId="1140"/>
    <cellStyle name="Итог 5" xfId="1141"/>
    <cellStyle name="Итог 5 2" xfId="1142"/>
    <cellStyle name="Итог 5_46EE.2011(v1.0)" xfId="1143"/>
    <cellStyle name="Итог 6" xfId="1144"/>
    <cellStyle name="Итог 6 2" xfId="1145"/>
    <cellStyle name="Итог 6_46EE.2011(v1.0)" xfId="1146"/>
    <cellStyle name="Итог 7" xfId="1147"/>
    <cellStyle name="Итог 7 2" xfId="1148"/>
    <cellStyle name="Итог 7_46EE.2011(v1.0)" xfId="1149"/>
    <cellStyle name="Итог 8" xfId="1150"/>
    <cellStyle name="Итог 8 2" xfId="1151"/>
    <cellStyle name="Итог 8_46EE.2011(v1.0)" xfId="1152"/>
    <cellStyle name="Итог 9" xfId="1153"/>
    <cellStyle name="Итог 9 2" xfId="1154"/>
    <cellStyle name="Итог 9_46EE.2011(v1.0)" xfId="1155"/>
    <cellStyle name="Итого" xfId="1156"/>
    <cellStyle name="ИТОГОВЫЙ" xfId="1157"/>
    <cellStyle name="ИТОГОВЫЙ 2" xfId="1158"/>
    <cellStyle name="ИТОГОВЫЙ 3" xfId="1159"/>
    <cellStyle name="ИТОГОВЫЙ 4" xfId="1160"/>
    <cellStyle name="ИТОГОВЫЙ 5" xfId="1161"/>
    <cellStyle name="ИТОГОВЫЙ 6" xfId="1162"/>
    <cellStyle name="ИТОГОВЫЙ 7" xfId="1163"/>
    <cellStyle name="ИТОГОВЫЙ 8" xfId="1164"/>
    <cellStyle name="ИТОГОВЫЙ 9" xfId="1165"/>
    <cellStyle name="ИТОГОВЫЙ_1" xfId="1166"/>
    <cellStyle name="Контрольная ячейка 10" xfId="1167"/>
    <cellStyle name="Контрольная ячейка 2" xfId="1168"/>
    <cellStyle name="Контрольная ячейка 2 2" xfId="1169"/>
    <cellStyle name="Контрольная ячейка 2_46EE.2011(v1.0)" xfId="1170"/>
    <cellStyle name="Контрольная ячейка 3" xfId="1171"/>
    <cellStyle name="Контрольная ячейка 3 2" xfId="1172"/>
    <cellStyle name="Контрольная ячейка 3_46EE.2011(v1.0)" xfId="1173"/>
    <cellStyle name="Контрольная ячейка 4" xfId="1174"/>
    <cellStyle name="Контрольная ячейка 4 2" xfId="1175"/>
    <cellStyle name="Контрольная ячейка 4_46EE.2011(v1.0)" xfId="1176"/>
    <cellStyle name="Контрольная ячейка 5" xfId="1177"/>
    <cellStyle name="Контрольная ячейка 5 2" xfId="1178"/>
    <cellStyle name="Контрольная ячейка 5_46EE.2011(v1.0)" xfId="1179"/>
    <cellStyle name="Контрольная ячейка 6" xfId="1180"/>
    <cellStyle name="Контрольная ячейка 6 2" xfId="1181"/>
    <cellStyle name="Контрольная ячейка 6_46EE.2011(v1.0)" xfId="1182"/>
    <cellStyle name="Контрольная ячейка 7" xfId="1183"/>
    <cellStyle name="Контрольная ячейка 7 2" xfId="1184"/>
    <cellStyle name="Контрольная ячейка 7_46EE.2011(v1.0)" xfId="1185"/>
    <cellStyle name="Контрольная ячейка 8" xfId="1186"/>
    <cellStyle name="Контрольная ячейка 8 2" xfId="1187"/>
    <cellStyle name="Контрольная ячейка 8_46EE.2011(v1.0)" xfId="1188"/>
    <cellStyle name="Контрольная ячейка 9" xfId="1189"/>
    <cellStyle name="Контрольная ячейка 9 2" xfId="1190"/>
    <cellStyle name="Контрольная ячейка 9_46EE.2011(v1.0)" xfId="1191"/>
    <cellStyle name="Мой заголовок" xfId="1243"/>
    <cellStyle name="Мой заголовок листа" xfId="1244"/>
    <cellStyle name="Мои наименования показателей" xfId="1192"/>
    <cellStyle name="Мои наименования показателей 2" xfId="1193"/>
    <cellStyle name="Мои наименования показателей 2 2" xfId="1194"/>
    <cellStyle name="Мои наименования показателей 2 3" xfId="1195"/>
    <cellStyle name="Мои наименования показателей 2 4" xfId="1196"/>
    <cellStyle name="Мои наименования показателей 2 5" xfId="1197"/>
    <cellStyle name="Мои наименования показателей 2 6" xfId="1198"/>
    <cellStyle name="Мои наименования показателей 2 7" xfId="1199"/>
    <cellStyle name="Мои наименования показателей 2 8" xfId="1200"/>
    <cellStyle name="Мои наименования показателей 2 9" xfId="1201"/>
    <cellStyle name="Мои наименования показателей 2_1" xfId="1202"/>
    <cellStyle name="Мои наименования показателей 3" xfId="1203"/>
    <cellStyle name="Мои наименования показателей 3 2" xfId="1204"/>
    <cellStyle name="Мои наименования показателей 3 3" xfId="1205"/>
    <cellStyle name="Мои наименования показателей 3 4" xfId="1206"/>
    <cellStyle name="Мои наименования показателей 3 5" xfId="1207"/>
    <cellStyle name="Мои наименования показателей 3 6" xfId="1208"/>
    <cellStyle name="Мои наименования показателей 3 7" xfId="1209"/>
    <cellStyle name="Мои наименования показателей 3 8" xfId="1210"/>
    <cellStyle name="Мои наименования показателей 3 9" xfId="1211"/>
    <cellStyle name="Мои наименования показателей 3_1" xfId="1212"/>
    <cellStyle name="Мои наименования показателей 4" xfId="1213"/>
    <cellStyle name="Мои наименования показателей 4 2" xfId="1214"/>
    <cellStyle name="Мои наименования показателей 4 3" xfId="1215"/>
    <cellStyle name="Мои наименования показателей 4 4" xfId="1216"/>
    <cellStyle name="Мои наименования показателей 4 5" xfId="1217"/>
    <cellStyle name="Мои наименования показателей 4 6" xfId="1218"/>
    <cellStyle name="Мои наименования показателей 4 7" xfId="1219"/>
    <cellStyle name="Мои наименования показателей 4 8" xfId="1220"/>
    <cellStyle name="Мои наименования показателей 4 9" xfId="1221"/>
    <cellStyle name="Мои наименования показателей 4_1" xfId="1222"/>
    <cellStyle name="Мои наименования показателей 5" xfId="1223"/>
    <cellStyle name="Мои наименования показателей 5 2" xfId="1224"/>
    <cellStyle name="Мои наименования показателей 5 3" xfId="1225"/>
    <cellStyle name="Мои наименования показателей 5 4" xfId="1226"/>
    <cellStyle name="Мои наименования показателей 5 5" xfId="1227"/>
    <cellStyle name="Мои наименования показателей 5 6" xfId="1228"/>
    <cellStyle name="Мои наименования показателей 5 7" xfId="1229"/>
    <cellStyle name="Мои наименования показателей 5 8" xfId="1230"/>
    <cellStyle name="Мои наименования показателей 5 9" xfId="1231"/>
    <cellStyle name="Мои наименования показателей 5_1" xfId="1232"/>
    <cellStyle name="Мои наименования показателей 6" xfId="1233"/>
    <cellStyle name="Мои наименования показателей 6 2" xfId="1234"/>
    <cellStyle name="Мои наименования показателей 6_46EE.2011(v1.0)" xfId="1235"/>
    <cellStyle name="Мои наименования показателей 7" xfId="1236"/>
    <cellStyle name="Мои наименования показателей 7 2" xfId="1237"/>
    <cellStyle name="Мои наименования показателей 7_46EE.2011(v1.0)" xfId="1238"/>
    <cellStyle name="Мои наименования показателей 8" xfId="1239"/>
    <cellStyle name="Мои наименования показателей 8 2" xfId="1240"/>
    <cellStyle name="Мои наименования показателей 8_46EE.2011(v1.0)" xfId="1241"/>
    <cellStyle name="Мои наименования показателей_46TE.RT(v1.0)" xfId="1242"/>
    <cellStyle name="назв фил" xfId="1245"/>
    <cellStyle name="Название 10" xfId="1246"/>
    <cellStyle name="Название 2" xfId="1247"/>
    <cellStyle name="Название 2 2" xfId="1248"/>
    <cellStyle name="Название 3" xfId="1249"/>
    <cellStyle name="Название 3 2" xfId="1250"/>
    <cellStyle name="Название 4" xfId="1251"/>
    <cellStyle name="Название 4 2" xfId="1252"/>
    <cellStyle name="Название 5" xfId="1253"/>
    <cellStyle name="Название 5 2" xfId="1254"/>
    <cellStyle name="Название 6" xfId="1255"/>
    <cellStyle name="Название 6 2" xfId="1256"/>
    <cellStyle name="Название 7" xfId="1257"/>
    <cellStyle name="Название 7 2" xfId="1258"/>
    <cellStyle name="Название 8" xfId="1259"/>
    <cellStyle name="Название 8 2" xfId="1260"/>
    <cellStyle name="Название 9" xfId="1261"/>
    <cellStyle name="Название 9 2" xfId="1262"/>
    <cellStyle name="Нейтральный 10" xfId="1263"/>
    <cellStyle name="Нейтральный 2" xfId="1264"/>
    <cellStyle name="Нейтральный 2 2" xfId="1265"/>
    <cellStyle name="Нейтральный 3" xfId="1266"/>
    <cellStyle name="Нейтральный 3 2" xfId="1267"/>
    <cellStyle name="Нейтральный 4" xfId="1268"/>
    <cellStyle name="Нейтральный 4 2" xfId="1269"/>
    <cellStyle name="Нейтральный 5" xfId="1270"/>
    <cellStyle name="Нейтральный 5 2" xfId="1271"/>
    <cellStyle name="Нейтральный 6" xfId="1272"/>
    <cellStyle name="Нейтральный 6 2" xfId="1273"/>
    <cellStyle name="Нейтральный 7" xfId="1274"/>
    <cellStyle name="Нейтральный 7 2" xfId="1275"/>
    <cellStyle name="Нейтральный 8" xfId="1276"/>
    <cellStyle name="Нейтральный 8 2" xfId="1277"/>
    <cellStyle name="Нейтральный 9" xfId="1278"/>
    <cellStyle name="Нейтральный 9 2" xfId="1279"/>
    <cellStyle name="Обычный" xfId="0" builtinId="0"/>
    <cellStyle name="Обычный 10" xfId="1280"/>
    <cellStyle name="Обычный 11" xfId="1281"/>
    <cellStyle name="Обычный 12" xfId="1"/>
    <cellStyle name="Обычный 13" xfId="1534"/>
    <cellStyle name="Обычный 14" xfId="1535"/>
    <cellStyle name="Обычный 2" xfId="1282"/>
    <cellStyle name="Обычный 2 2" xfId="1283"/>
    <cellStyle name="Обычный 2 2 2" xfId="1284"/>
    <cellStyle name="Обычный 2 2 3" xfId="1285"/>
    <cellStyle name="Обычный 2 2_46EE.2011(v1.0)" xfId="1286"/>
    <cellStyle name="Обычный 2 3" xfId="1287"/>
    <cellStyle name="Обычный 2 3 2" xfId="1288"/>
    <cellStyle name="Обычный 2 3 3" xfId="1289"/>
    <cellStyle name="Обычный 2 3_46EE.2011(v1.0)" xfId="1290"/>
    <cellStyle name="Обычный 2 4" xfId="1291"/>
    <cellStyle name="Обычный 2 4 2" xfId="1292"/>
    <cellStyle name="Обычный 2 4 3" xfId="1293"/>
    <cellStyle name="Обычный 2 4_46EE.2011(v1.0)" xfId="1294"/>
    <cellStyle name="Обычный 2 5" xfId="1295"/>
    <cellStyle name="Обычный 2 5 2" xfId="1296"/>
    <cellStyle name="Обычный 2 5 3" xfId="1297"/>
    <cellStyle name="Обычный 2 5_46EE.2011(v1.0)" xfId="1298"/>
    <cellStyle name="Обычный 2 6" xfId="1299"/>
    <cellStyle name="Обычный 2 6 2" xfId="1300"/>
    <cellStyle name="Обычный 2 6 3" xfId="1301"/>
    <cellStyle name="Обычный 2 6_46EE.2011(v1.0)" xfId="1302"/>
    <cellStyle name="Обычный 2 7" xfId="1303"/>
    <cellStyle name="Обычный 2_1" xfId="1304"/>
    <cellStyle name="Обычный 3" xfId="1305"/>
    <cellStyle name="Обычный 4" xfId="1306"/>
    <cellStyle name="Обычный 4 2" xfId="1307"/>
    <cellStyle name="Обычный 4 2 2" xfId="1308"/>
    <cellStyle name="Обычный 4 2_OREP.KU.2011.MONTHLY.02(v0.1)" xfId="1309"/>
    <cellStyle name="Обычный 4_EE.20.MET.SVOD.2.73_v0.1" xfId="1310"/>
    <cellStyle name="Обычный 5" xfId="1311"/>
    <cellStyle name="Обычный 6" xfId="1312"/>
    <cellStyle name="Обычный 7" xfId="1313"/>
    <cellStyle name="Обычный 8" xfId="1314"/>
    <cellStyle name="Обычный 9" xfId="1315"/>
    <cellStyle name="Обычный_MINENERGO.340.PRIL79(v0.1)" xfId="1536"/>
    <cellStyle name="Обычный_ЖКУ_проект3" xfId="1537"/>
    <cellStyle name="Обычный_Полезный отпуск электроэнергии и мощности, реализуемой по регулируемым ценам" xfId="1316"/>
    <cellStyle name="Обычный_Продажа" xfId="1538"/>
    <cellStyle name="Обычный_Сведения об отпуске (передаче) электроэнергии потребителям распределительными сетевыми организациями" xfId="1317"/>
    <cellStyle name="Плохой 10" xfId="1318"/>
    <cellStyle name="Плохой 2" xfId="1319"/>
    <cellStyle name="Плохой 2 2" xfId="1320"/>
    <cellStyle name="Плохой 3" xfId="1321"/>
    <cellStyle name="Плохой 3 2" xfId="1322"/>
    <cellStyle name="Плохой 4" xfId="1323"/>
    <cellStyle name="Плохой 4 2" xfId="1324"/>
    <cellStyle name="Плохой 5" xfId="1325"/>
    <cellStyle name="Плохой 5 2" xfId="1326"/>
    <cellStyle name="Плохой 6" xfId="1327"/>
    <cellStyle name="Плохой 6 2" xfId="1328"/>
    <cellStyle name="Плохой 7" xfId="1329"/>
    <cellStyle name="Плохой 7 2" xfId="1330"/>
    <cellStyle name="Плохой 8" xfId="1331"/>
    <cellStyle name="Плохой 8 2" xfId="1332"/>
    <cellStyle name="Плохой 9" xfId="1333"/>
    <cellStyle name="Плохой 9 2" xfId="1334"/>
    <cellStyle name="По центру с переносом" xfId="1335"/>
    <cellStyle name="По ширине с переносом" xfId="1336"/>
    <cellStyle name="Поле ввода" xfId="1337"/>
    <cellStyle name="Пояснение 10" xfId="1338"/>
    <cellStyle name="Пояснение 2" xfId="1339"/>
    <cellStyle name="Пояснение 2 2" xfId="1340"/>
    <cellStyle name="Пояснение 3" xfId="1341"/>
    <cellStyle name="Пояснение 3 2" xfId="1342"/>
    <cellStyle name="Пояснение 4" xfId="1343"/>
    <cellStyle name="Пояснение 4 2" xfId="1344"/>
    <cellStyle name="Пояснение 5" xfId="1345"/>
    <cellStyle name="Пояснение 5 2" xfId="1346"/>
    <cellStyle name="Пояснение 6" xfId="1347"/>
    <cellStyle name="Пояснение 6 2" xfId="1348"/>
    <cellStyle name="Пояснение 7" xfId="1349"/>
    <cellStyle name="Пояснение 7 2" xfId="1350"/>
    <cellStyle name="Пояснение 8" xfId="1351"/>
    <cellStyle name="Пояснение 8 2" xfId="1352"/>
    <cellStyle name="Пояснение 9" xfId="1353"/>
    <cellStyle name="Пояснение 9 2" xfId="1354"/>
    <cellStyle name="Примечание 10" xfId="1356"/>
    <cellStyle name="Примечание 10 2" xfId="1357"/>
    <cellStyle name="Примечание 10_46EE.2011(v1.0)" xfId="1358"/>
    <cellStyle name="Примечание 11" xfId="1359"/>
    <cellStyle name="Примечание 11 2" xfId="1360"/>
    <cellStyle name="Примечание 11_46EE.2011(v1.0)" xfId="1361"/>
    <cellStyle name="Примечание 12" xfId="1362"/>
    <cellStyle name="Примечание 12 2" xfId="1363"/>
    <cellStyle name="Примечание 12_46EE.2011(v1.0)" xfId="1364"/>
    <cellStyle name="Примечание 13" xfId="1355"/>
    <cellStyle name="Примечание 14" xfId="1533"/>
    <cellStyle name="Примечание 2" xfId="1365"/>
    <cellStyle name="Примечание 2 2" xfId="1366"/>
    <cellStyle name="Примечание 2 3" xfId="1367"/>
    <cellStyle name="Примечание 2 4" xfId="1368"/>
    <cellStyle name="Примечание 2 5" xfId="1369"/>
    <cellStyle name="Примечание 2 6" xfId="1370"/>
    <cellStyle name="Примечание 2 7" xfId="1371"/>
    <cellStyle name="Примечание 2 8" xfId="1372"/>
    <cellStyle name="Примечание 2 9" xfId="1373"/>
    <cellStyle name="Примечание 2_46EE.2011(v1.0)" xfId="1374"/>
    <cellStyle name="Примечание 3" xfId="1375"/>
    <cellStyle name="Примечание 3 2" xfId="1376"/>
    <cellStyle name="Примечание 3 3" xfId="1377"/>
    <cellStyle name="Примечание 3 4" xfId="1378"/>
    <cellStyle name="Примечание 3 5" xfId="1379"/>
    <cellStyle name="Примечание 3 6" xfId="1380"/>
    <cellStyle name="Примечание 3 7" xfId="1381"/>
    <cellStyle name="Примечание 3 8" xfId="1382"/>
    <cellStyle name="Примечание 3 9" xfId="1383"/>
    <cellStyle name="Примечание 3_46EE.2011(v1.0)" xfId="1384"/>
    <cellStyle name="Примечание 4" xfId="1385"/>
    <cellStyle name="Примечание 4 2" xfId="1386"/>
    <cellStyle name="Примечание 4 3" xfId="1387"/>
    <cellStyle name="Примечание 4 4" xfId="1388"/>
    <cellStyle name="Примечание 4 5" xfId="1389"/>
    <cellStyle name="Примечание 4 6" xfId="1390"/>
    <cellStyle name="Примечание 4 7" xfId="1391"/>
    <cellStyle name="Примечание 4 8" xfId="1392"/>
    <cellStyle name="Примечание 4 9" xfId="1393"/>
    <cellStyle name="Примечание 4_46EE.2011(v1.0)" xfId="1394"/>
    <cellStyle name="Примечание 5" xfId="1395"/>
    <cellStyle name="Примечание 5 2" xfId="1396"/>
    <cellStyle name="Примечание 5 3" xfId="1397"/>
    <cellStyle name="Примечание 5 4" xfId="1398"/>
    <cellStyle name="Примечание 5 5" xfId="1399"/>
    <cellStyle name="Примечание 5 6" xfId="1400"/>
    <cellStyle name="Примечание 5 7" xfId="1401"/>
    <cellStyle name="Примечание 5 8" xfId="1402"/>
    <cellStyle name="Примечание 5 9" xfId="1403"/>
    <cellStyle name="Примечание 5_46EE.2011(v1.0)" xfId="1404"/>
    <cellStyle name="Примечание 6" xfId="1405"/>
    <cellStyle name="Примечание 6 2" xfId="1406"/>
    <cellStyle name="Примечание 6_46EE.2011(v1.0)" xfId="1407"/>
    <cellStyle name="Примечание 7" xfId="1408"/>
    <cellStyle name="Примечание 7 2" xfId="1409"/>
    <cellStyle name="Примечание 7_46EE.2011(v1.0)" xfId="1410"/>
    <cellStyle name="Примечание 8" xfId="1411"/>
    <cellStyle name="Примечание 8 2" xfId="1412"/>
    <cellStyle name="Примечание 8_46EE.2011(v1.0)" xfId="1413"/>
    <cellStyle name="Примечание 9" xfId="1414"/>
    <cellStyle name="Примечание 9 2" xfId="1415"/>
    <cellStyle name="Примечание 9_46EE.2011(v1.0)" xfId="1416"/>
    <cellStyle name="Процентный 2" xfId="1417"/>
    <cellStyle name="Процентный 2 2" xfId="1418"/>
    <cellStyle name="Процентный 2 3" xfId="1419"/>
    <cellStyle name="Процентный 3" xfId="1420"/>
    <cellStyle name="Процентный 4" xfId="1421"/>
    <cellStyle name="Связанная ячейка 10" xfId="1422"/>
    <cellStyle name="Связанная ячейка 2" xfId="1423"/>
    <cellStyle name="Связанная ячейка 2 2" xfId="1424"/>
    <cellStyle name="Связанная ячейка 2_46EE.2011(v1.0)" xfId="1425"/>
    <cellStyle name="Связанная ячейка 3" xfId="1426"/>
    <cellStyle name="Связанная ячейка 3 2" xfId="1427"/>
    <cellStyle name="Связанная ячейка 3_46EE.2011(v1.0)" xfId="1428"/>
    <cellStyle name="Связанная ячейка 4" xfId="1429"/>
    <cellStyle name="Связанная ячейка 4 2" xfId="1430"/>
    <cellStyle name="Связанная ячейка 4_46EE.2011(v1.0)" xfId="1431"/>
    <cellStyle name="Связанная ячейка 5" xfId="1432"/>
    <cellStyle name="Связанная ячейка 5 2" xfId="1433"/>
    <cellStyle name="Связанная ячейка 5_46EE.2011(v1.0)" xfId="1434"/>
    <cellStyle name="Связанная ячейка 6" xfId="1435"/>
    <cellStyle name="Связанная ячейка 6 2" xfId="1436"/>
    <cellStyle name="Связанная ячейка 6_46EE.2011(v1.0)" xfId="1437"/>
    <cellStyle name="Связанная ячейка 7" xfId="1438"/>
    <cellStyle name="Связанная ячейка 7 2" xfId="1439"/>
    <cellStyle name="Связанная ячейка 7_46EE.2011(v1.0)" xfId="1440"/>
    <cellStyle name="Связанная ячейка 8" xfId="1441"/>
    <cellStyle name="Связанная ячейка 8 2" xfId="1442"/>
    <cellStyle name="Связанная ячейка 8_46EE.2011(v1.0)" xfId="1443"/>
    <cellStyle name="Связанная ячейка 9" xfId="1444"/>
    <cellStyle name="Связанная ячейка 9 2" xfId="1445"/>
    <cellStyle name="Связанная ячейка 9_46EE.2011(v1.0)" xfId="1446"/>
    <cellStyle name="Стиль 1" xfId="1447"/>
    <cellStyle name="Стиль 1 2" xfId="1448"/>
    <cellStyle name="Стиль 1 2 2" xfId="1449"/>
    <cellStyle name="Стиль 1 2_TEST.TEMPLATE" xfId="1450"/>
    <cellStyle name="ТЕКСТ" xfId="1451"/>
    <cellStyle name="ТЕКСТ 2" xfId="1452"/>
    <cellStyle name="ТЕКСТ 3" xfId="1453"/>
    <cellStyle name="ТЕКСТ 4" xfId="1454"/>
    <cellStyle name="ТЕКСТ 5" xfId="1455"/>
    <cellStyle name="ТЕКСТ 6" xfId="1456"/>
    <cellStyle name="ТЕКСТ 7" xfId="1457"/>
    <cellStyle name="ТЕКСТ 8" xfId="1458"/>
    <cellStyle name="ТЕКСТ 9" xfId="1459"/>
    <cellStyle name="Текст предупреждения 10" xfId="1460"/>
    <cellStyle name="Текст предупреждения 2" xfId="1461"/>
    <cellStyle name="Текст предупреждения 2 2" xfId="1462"/>
    <cellStyle name="Текст предупреждения 3" xfId="1463"/>
    <cellStyle name="Текст предупреждения 3 2" xfId="1464"/>
    <cellStyle name="Текст предупреждения 4" xfId="1465"/>
    <cellStyle name="Текст предупреждения 4 2" xfId="1466"/>
    <cellStyle name="Текст предупреждения 5" xfId="1467"/>
    <cellStyle name="Текст предупреждения 5 2" xfId="1468"/>
    <cellStyle name="Текст предупреждения 6" xfId="1469"/>
    <cellStyle name="Текст предупреждения 6 2" xfId="1470"/>
    <cellStyle name="Текст предупреждения 7" xfId="1471"/>
    <cellStyle name="Текст предупреждения 7 2" xfId="1472"/>
    <cellStyle name="Текст предупреждения 8" xfId="1473"/>
    <cellStyle name="Текст предупреждения 8 2" xfId="1474"/>
    <cellStyle name="Текст предупреждения 9" xfId="1475"/>
    <cellStyle name="Текст предупреждения 9 2" xfId="1476"/>
    <cellStyle name="Текстовый" xfId="1477"/>
    <cellStyle name="Текстовый 2" xfId="1478"/>
    <cellStyle name="Текстовый 3" xfId="1479"/>
    <cellStyle name="Текстовый 4" xfId="1480"/>
    <cellStyle name="Текстовый 5" xfId="1481"/>
    <cellStyle name="Текстовый 6" xfId="1482"/>
    <cellStyle name="Текстовый 7" xfId="1483"/>
    <cellStyle name="Текстовый 8" xfId="1484"/>
    <cellStyle name="Текстовый 9" xfId="1485"/>
    <cellStyle name="Текстовый_1" xfId="1486"/>
    <cellStyle name="Тысячи [0]_22гк" xfId="1487"/>
    <cellStyle name="Тысячи_22гк" xfId="1488"/>
    <cellStyle name="ФИКСИРОВАННЫЙ" xfId="1489"/>
    <cellStyle name="ФИКСИРОВАННЫЙ 2" xfId="1490"/>
    <cellStyle name="ФИКСИРОВАННЫЙ 3" xfId="1491"/>
    <cellStyle name="ФИКСИРОВАННЫЙ 4" xfId="1492"/>
    <cellStyle name="ФИКСИРОВАННЫЙ 5" xfId="1493"/>
    <cellStyle name="ФИКСИРОВАННЫЙ 6" xfId="1494"/>
    <cellStyle name="ФИКСИРОВАННЫЙ 7" xfId="1495"/>
    <cellStyle name="ФИКСИРОВАННЫЙ 8" xfId="1496"/>
    <cellStyle name="ФИКСИРОВАННЫЙ 9" xfId="1497"/>
    <cellStyle name="ФИКСИРОВАННЫЙ_1" xfId="1498"/>
    <cellStyle name="Финансовый 2" xfId="1499"/>
    <cellStyle name="Финансовый 2 2" xfId="1500"/>
    <cellStyle name="Финансовый 2 2 2" xfId="1501"/>
    <cellStyle name="Финансовый 2 2_OREP.KU.2011.MONTHLY.02(v0.1)" xfId="1502"/>
    <cellStyle name="Финансовый 2 3" xfId="1503"/>
    <cellStyle name="Финансовый 2_46EE.2011(v1.0)" xfId="1504"/>
    <cellStyle name="Финансовый 3" xfId="1505"/>
    <cellStyle name="Финансовый 3 2" xfId="1506"/>
    <cellStyle name="Финансовый 3_OREP.KU.2011.MONTHLY.02(v0.1)" xfId="1507"/>
    <cellStyle name="Формула" xfId="1508"/>
    <cellStyle name="Формула 2" xfId="1509"/>
    <cellStyle name="Формула_A РТ 2009 Рязаньэнерго" xfId="1510"/>
    <cellStyle name="ФормулаВБ" xfId="1511"/>
    <cellStyle name="ФормулаНаКонтроль" xfId="1512"/>
    <cellStyle name="Хороший 10" xfId="1513"/>
    <cellStyle name="Хороший 2" xfId="1514"/>
    <cellStyle name="Хороший 2 2" xfId="1515"/>
    <cellStyle name="Хороший 3" xfId="1516"/>
    <cellStyle name="Хороший 3 2" xfId="1517"/>
    <cellStyle name="Хороший 4" xfId="1518"/>
    <cellStyle name="Хороший 4 2" xfId="1519"/>
    <cellStyle name="Хороший 5" xfId="1520"/>
    <cellStyle name="Хороший 5 2" xfId="1521"/>
    <cellStyle name="Хороший 6" xfId="1522"/>
    <cellStyle name="Хороший 6 2" xfId="1523"/>
    <cellStyle name="Хороший 7" xfId="1524"/>
    <cellStyle name="Хороший 7 2" xfId="1525"/>
    <cellStyle name="Хороший 8" xfId="1526"/>
    <cellStyle name="Хороший 8 2" xfId="1527"/>
    <cellStyle name="Хороший 9" xfId="1528"/>
    <cellStyle name="Хороший 9 2" xfId="1529"/>
    <cellStyle name="Цифры по центру с десятыми" xfId="1530"/>
    <cellStyle name="Џђћ–…ќ’ќ›‰" xfId="1531"/>
    <cellStyle name="Шапка таблицы" xfId="15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sqref="A1:G1"/>
    </sheetView>
  </sheetViews>
  <sheetFormatPr defaultRowHeight="15" x14ac:dyDescent="0.25"/>
  <cols>
    <col min="1" max="1" width="9.140625" customWidth="1"/>
    <col min="2" max="2" width="89.85546875" customWidth="1"/>
    <col min="3" max="3" width="6.7109375" customWidth="1"/>
    <col min="4" max="8" width="15.7109375" customWidth="1"/>
  </cols>
  <sheetData>
    <row r="1" spans="1:8" ht="30" customHeight="1" x14ac:dyDescent="0.25">
      <c r="A1" s="63" t="s">
        <v>307</v>
      </c>
      <c r="B1" s="63"/>
      <c r="C1" s="63"/>
      <c r="D1" s="63"/>
      <c r="E1" s="63"/>
      <c r="F1" s="63"/>
      <c r="G1" s="63"/>
    </row>
    <row r="2" spans="1:8" ht="21" customHeight="1" x14ac:dyDescent="0.25">
      <c r="A2" s="64" t="s">
        <v>306</v>
      </c>
      <c r="B2" s="64"/>
      <c r="C2" s="64"/>
      <c r="D2" s="64"/>
      <c r="E2" s="64"/>
      <c r="F2" s="64"/>
      <c r="G2" s="64"/>
    </row>
    <row r="3" spans="1:8" ht="9.75" customHeight="1" x14ac:dyDescent="0.25">
      <c r="A3" s="1"/>
      <c r="B3" s="1"/>
      <c r="C3" s="1"/>
      <c r="D3" s="1"/>
      <c r="E3" s="1"/>
      <c r="F3" s="1"/>
      <c r="G3" s="1"/>
    </row>
    <row r="4" spans="1:8" ht="15" customHeight="1" x14ac:dyDescent="0.25">
      <c r="A4" s="67" t="s">
        <v>15</v>
      </c>
      <c r="B4" s="65" t="s">
        <v>0</v>
      </c>
      <c r="C4" s="65" t="s">
        <v>1</v>
      </c>
      <c r="D4" s="65" t="s">
        <v>2</v>
      </c>
      <c r="E4" s="65" t="s">
        <v>3</v>
      </c>
      <c r="F4" s="65"/>
      <c r="G4" s="65"/>
      <c r="H4" s="69"/>
    </row>
    <row r="5" spans="1:8" ht="15" customHeight="1" x14ac:dyDescent="0.25">
      <c r="A5" s="68"/>
      <c r="B5" s="66"/>
      <c r="C5" s="66"/>
      <c r="D5" s="66"/>
      <c r="E5" s="54" t="s">
        <v>4</v>
      </c>
      <c r="F5" s="54" t="s">
        <v>5</v>
      </c>
      <c r="G5" s="54" t="s">
        <v>6</v>
      </c>
      <c r="H5" s="30" t="s">
        <v>7</v>
      </c>
    </row>
    <row r="6" spans="1:8" ht="15" customHeight="1" x14ac:dyDescent="0.25">
      <c r="A6" s="31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2">
        <v>7</v>
      </c>
    </row>
    <row r="7" spans="1:8" ht="15" customHeight="1" x14ac:dyDescent="0.25">
      <c r="A7" s="60" t="s">
        <v>16</v>
      </c>
      <c r="B7" s="61"/>
      <c r="C7" s="61"/>
      <c r="D7" s="61"/>
      <c r="E7" s="61"/>
      <c r="F7" s="61"/>
      <c r="G7" s="61"/>
      <c r="H7" s="62"/>
    </row>
    <row r="8" spans="1:8" ht="15" customHeight="1" x14ac:dyDescent="0.25">
      <c r="A8" s="33" t="s">
        <v>17</v>
      </c>
      <c r="B8" s="4" t="s">
        <v>18</v>
      </c>
      <c r="C8" s="5">
        <v>10</v>
      </c>
      <c r="D8" s="6">
        <f>SUM(E8:H8)</f>
        <v>117985.00599999999</v>
      </c>
      <c r="E8" s="6">
        <f>E9+E10+E13+E16</f>
        <v>89793.654999999999</v>
      </c>
      <c r="F8" s="6">
        <f>F9+F10+F13+F16</f>
        <v>1627.8979999999999</v>
      </c>
      <c r="G8" s="6">
        <f>G9+G10+G13+G16</f>
        <v>26563.452999999998</v>
      </c>
      <c r="H8" s="34">
        <f>H9+H10+H13+H16</f>
        <v>0</v>
      </c>
    </row>
    <row r="9" spans="1:8" ht="15" customHeight="1" x14ac:dyDescent="0.25">
      <c r="A9" s="33" t="s">
        <v>19</v>
      </c>
      <c r="B9" s="7" t="s">
        <v>20</v>
      </c>
      <c r="C9" s="5">
        <v>20</v>
      </c>
      <c r="D9" s="6">
        <f t="shared" ref="D9:D129" si="0">SUM(E9:H9)</f>
        <v>0</v>
      </c>
      <c r="E9" s="8"/>
      <c r="F9" s="8"/>
      <c r="G9" s="8"/>
      <c r="H9" s="35"/>
    </row>
    <row r="10" spans="1:8" ht="15" customHeight="1" x14ac:dyDescent="0.25">
      <c r="A10" s="33" t="s">
        <v>21</v>
      </c>
      <c r="B10" s="7" t="s">
        <v>22</v>
      </c>
      <c r="C10" s="5">
        <v>30</v>
      </c>
      <c r="D10" s="6">
        <f t="shared" si="0"/>
        <v>0</v>
      </c>
      <c r="E10" s="6">
        <f>SUM(E11:E12)</f>
        <v>0</v>
      </c>
      <c r="F10" s="6">
        <f>SUM(F11:F12)</f>
        <v>0</v>
      </c>
      <c r="G10" s="6">
        <f>SUM(G11:G12)</f>
        <v>0</v>
      </c>
      <c r="H10" s="34">
        <f>SUM(H11:H12)</f>
        <v>0</v>
      </c>
    </row>
    <row r="11" spans="1:8" ht="24.75" hidden="1" customHeight="1" x14ac:dyDescent="0.25">
      <c r="A11" s="36" t="s">
        <v>23</v>
      </c>
      <c r="B11" s="9"/>
      <c r="C11" s="10" t="s">
        <v>24</v>
      </c>
      <c r="D11" s="11"/>
      <c r="E11" s="11"/>
      <c r="F11" s="11"/>
      <c r="G11" s="11"/>
      <c r="H11" s="37"/>
    </row>
    <row r="12" spans="1:8" ht="15" customHeight="1" x14ac:dyDescent="0.25">
      <c r="A12" s="57"/>
      <c r="B12" s="55" t="s">
        <v>25</v>
      </c>
      <c r="C12" s="56"/>
      <c r="D12" s="56"/>
      <c r="E12" s="56"/>
      <c r="F12" s="56"/>
      <c r="G12" s="56"/>
      <c r="H12" s="58"/>
    </row>
    <row r="13" spans="1:8" ht="15" customHeight="1" x14ac:dyDescent="0.25">
      <c r="A13" s="33" t="s">
        <v>26</v>
      </c>
      <c r="B13" s="7" t="s">
        <v>27</v>
      </c>
      <c r="C13" s="5" t="s">
        <v>28</v>
      </c>
      <c r="D13" s="6">
        <f t="shared" si="0"/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34">
        <f>SUM(H14:H15)</f>
        <v>0</v>
      </c>
    </row>
    <row r="14" spans="1:8" ht="15" hidden="1" customHeight="1" x14ac:dyDescent="0.25">
      <c r="A14" s="36" t="s">
        <v>29</v>
      </c>
      <c r="B14" s="9"/>
      <c r="C14" s="10" t="s">
        <v>28</v>
      </c>
      <c r="D14" s="11"/>
      <c r="E14" s="11"/>
      <c r="F14" s="11"/>
      <c r="G14" s="11"/>
      <c r="H14" s="37"/>
    </row>
    <row r="15" spans="1:8" ht="15" customHeight="1" x14ac:dyDescent="0.25">
      <c r="A15" s="57"/>
      <c r="B15" s="55" t="s">
        <v>25</v>
      </c>
      <c r="C15" s="56"/>
      <c r="D15" s="56"/>
      <c r="E15" s="56"/>
      <c r="F15" s="56"/>
      <c r="G15" s="56"/>
      <c r="H15" s="58"/>
    </row>
    <row r="16" spans="1:8" ht="15" customHeight="1" x14ac:dyDescent="0.25">
      <c r="A16" s="33" t="s">
        <v>30</v>
      </c>
      <c r="B16" s="7" t="s">
        <v>31</v>
      </c>
      <c r="C16" s="5" t="s">
        <v>32</v>
      </c>
      <c r="D16" s="6">
        <f t="shared" si="0"/>
        <v>117985.00599999999</v>
      </c>
      <c r="E16" s="6">
        <f>SUM(E17:E20)</f>
        <v>89793.654999999999</v>
      </c>
      <c r="F16" s="6">
        <f>SUM(F17:F20)</f>
        <v>1627.8979999999999</v>
      </c>
      <c r="G16" s="6">
        <f>SUM(G17:G20)</f>
        <v>26563.452999999998</v>
      </c>
      <c r="H16" s="34">
        <f>SUM(H17:H20)</f>
        <v>0</v>
      </c>
    </row>
    <row r="17" spans="1:8" ht="24" hidden="1" customHeight="1" x14ac:dyDescent="0.25">
      <c r="A17" s="36" t="s">
        <v>33</v>
      </c>
      <c r="B17" s="9"/>
      <c r="C17" s="10" t="s">
        <v>32</v>
      </c>
      <c r="D17" s="11"/>
      <c r="E17" s="11"/>
      <c r="F17" s="11"/>
      <c r="G17" s="11"/>
      <c r="H17" s="37"/>
    </row>
    <row r="18" spans="1:8" ht="15" customHeight="1" x14ac:dyDescent="0.25">
      <c r="A18" s="38" t="s">
        <v>34</v>
      </c>
      <c r="B18" s="12" t="s">
        <v>35</v>
      </c>
      <c r="C18" s="13">
        <v>431</v>
      </c>
      <c r="D18" s="14">
        <f>SUM(E18:H18)</f>
        <v>94570.425000000003</v>
      </c>
      <c r="E18" s="15">
        <v>89793.654999999999</v>
      </c>
      <c r="F18" s="15">
        <v>1627.8979999999999</v>
      </c>
      <c r="G18" s="15">
        <v>3148.8719999999998</v>
      </c>
      <c r="H18" s="39"/>
    </row>
    <row r="19" spans="1:8" ht="15" customHeight="1" x14ac:dyDescent="0.25">
      <c r="A19" s="38" t="s">
        <v>36</v>
      </c>
      <c r="B19" s="12" t="s">
        <v>37</v>
      </c>
      <c r="C19" s="13">
        <v>432</v>
      </c>
      <c r="D19" s="14">
        <f>SUM(E19:H19)</f>
        <v>23414.580999999998</v>
      </c>
      <c r="E19" s="15"/>
      <c r="F19" s="15"/>
      <c r="G19" s="15">
        <v>23414.580999999998</v>
      </c>
      <c r="H19" s="39"/>
    </row>
    <row r="20" spans="1:8" ht="15" customHeight="1" x14ac:dyDescent="0.25">
      <c r="A20" s="57"/>
      <c r="B20" s="55" t="s">
        <v>25</v>
      </c>
      <c r="C20" s="56"/>
      <c r="D20" s="56"/>
      <c r="E20" s="56"/>
      <c r="F20" s="56"/>
      <c r="G20" s="56"/>
      <c r="H20" s="58"/>
    </row>
    <row r="21" spans="1:8" ht="15" customHeight="1" x14ac:dyDescent="0.25">
      <c r="A21" s="33" t="s">
        <v>38</v>
      </c>
      <c r="B21" s="4" t="s">
        <v>8</v>
      </c>
      <c r="C21" s="5" t="s">
        <v>39</v>
      </c>
      <c r="D21" s="6">
        <f t="shared" si="0"/>
        <v>91813.6</v>
      </c>
      <c r="E21" s="6">
        <f>E23+E24+E25</f>
        <v>0</v>
      </c>
      <c r="F21" s="6">
        <f>F22+F24+F25</f>
        <v>0</v>
      </c>
      <c r="G21" s="6">
        <f>G22+G23+G25</f>
        <v>38937.336000000003</v>
      </c>
      <c r="H21" s="34">
        <f>H22+H23+H24</f>
        <v>52876.264000000003</v>
      </c>
    </row>
    <row r="22" spans="1:8" ht="15" customHeight="1" x14ac:dyDescent="0.25">
      <c r="A22" s="33" t="s">
        <v>40</v>
      </c>
      <c r="B22" s="7" t="s">
        <v>4</v>
      </c>
      <c r="C22" s="5" t="s">
        <v>41</v>
      </c>
      <c r="D22" s="6">
        <f t="shared" si="0"/>
        <v>37309.438000000002</v>
      </c>
      <c r="E22" s="16"/>
      <c r="F22" s="8"/>
      <c r="G22" s="8">
        <v>37309.438000000002</v>
      </c>
      <c r="H22" s="35"/>
    </row>
    <row r="23" spans="1:8" x14ac:dyDescent="0.25">
      <c r="A23" s="33" t="s">
        <v>42</v>
      </c>
      <c r="B23" s="7" t="s">
        <v>5</v>
      </c>
      <c r="C23" s="5" t="s">
        <v>43</v>
      </c>
      <c r="D23" s="6">
        <f t="shared" si="0"/>
        <v>1627.8979999999999</v>
      </c>
      <c r="E23" s="8"/>
      <c r="F23" s="16"/>
      <c r="G23" s="8">
        <v>1627.8979999999999</v>
      </c>
      <c r="H23" s="35"/>
    </row>
    <row r="24" spans="1:8" x14ac:dyDescent="0.25">
      <c r="A24" s="33" t="s">
        <v>44</v>
      </c>
      <c r="B24" s="7" t="s">
        <v>6</v>
      </c>
      <c r="C24" s="5" t="s">
        <v>45</v>
      </c>
      <c r="D24" s="6">
        <f t="shared" si="0"/>
        <v>52876.264000000003</v>
      </c>
      <c r="E24" s="8"/>
      <c r="F24" s="8"/>
      <c r="G24" s="16"/>
      <c r="H24" s="35">
        <v>52876.264000000003</v>
      </c>
    </row>
    <row r="25" spans="1:8" x14ac:dyDescent="0.25">
      <c r="A25" s="33" t="s">
        <v>46</v>
      </c>
      <c r="B25" s="7" t="s">
        <v>9</v>
      </c>
      <c r="C25" s="5" t="s">
        <v>47</v>
      </c>
      <c r="D25" s="6">
        <f t="shared" si="0"/>
        <v>0</v>
      </c>
      <c r="E25" s="8"/>
      <c r="F25" s="8"/>
      <c r="G25" s="8"/>
      <c r="H25" s="40"/>
    </row>
    <row r="26" spans="1:8" ht="15" customHeight="1" x14ac:dyDescent="0.25">
      <c r="A26" s="33" t="s">
        <v>48</v>
      </c>
      <c r="B26" s="17" t="s">
        <v>11</v>
      </c>
      <c r="C26" s="5" t="s">
        <v>49</v>
      </c>
      <c r="D26" s="6">
        <f t="shared" si="0"/>
        <v>0</v>
      </c>
      <c r="E26" s="8"/>
      <c r="F26" s="8"/>
      <c r="G26" s="8"/>
      <c r="H26" s="35"/>
    </row>
    <row r="27" spans="1:8" ht="15" customHeight="1" x14ac:dyDescent="0.25">
      <c r="A27" s="33" t="s">
        <v>50</v>
      </c>
      <c r="B27" s="4" t="s">
        <v>51</v>
      </c>
      <c r="C27" s="18" t="s">
        <v>52</v>
      </c>
      <c r="D27" s="6">
        <f t="shared" si="0"/>
        <v>108850.624</v>
      </c>
      <c r="E27" s="6">
        <f>E28+E30+E33+E37</f>
        <v>49494.088000000003</v>
      </c>
      <c r="F27" s="6">
        <f>F28+F30+F33+F37</f>
        <v>0</v>
      </c>
      <c r="G27" s="6">
        <f>G28+G30+G33+G37</f>
        <v>8846.2569999999996</v>
      </c>
      <c r="H27" s="34">
        <f>H28+H30+H33+H37</f>
        <v>50510.278999999995</v>
      </c>
    </row>
    <row r="28" spans="1:8" ht="22.5" customHeight="1" x14ac:dyDescent="0.25">
      <c r="A28" s="33" t="s">
        <v>53</v>
      </c>
      <c r="B28" s="7" t="s">
        <v>54</v>
      </c>
      <c r="C28" s="5" t="s">
        <v>55</v>
      </c>
      <c r="D28" s="6">
        <f t="shared" si="0"/>
        <v>4.26</v>
      </c>
      <c r="E28" s="8"/>
      <c r="F28" s="8"/>
      <c r="G28" s="8">
        <v>4.26</v>
      </c>
      <c r="H28" s="35"/>
    </row>
    <row r="29" spans="1:8" ht="15" customHeight="1" x14ac:dyDescent="0.25">
      <c r="A29" s="33" t="s">
        <v>56</v>
      </c>
      <c r="B29" s="19" t="s">
        <v>57</v>
      </c>
      <c r="C29" s="5" t="s">
        <v>58</v>
      </c>
      <c r="D29" s="6">
        <f t="shared" si="0"/>
        <v>0</v>
      </c>
      <c r="E29" s="8"/>
      <c r="F29" s="8"/>
      <c r="G29" s="8"/>
      <c r="H29" s="35"/>
    </row>
    <row r="30" spans="1:8" x14ac:dyDescent="0.25">
      <c r="A30" s="33" t="s">
        <v>59</v>
      </c>
      <c r="B30" s="7" t="s">
        <v>60</v>
      </c>
      <c r="C30" s="5" t="s">
        <v>61</v>
      </c>
      <c r="D30" s="6">
        <f t="shared" si="0"/>
        <v>59532.256000000008</v>
      </c>
      <c r="E30" s="8">
        <v>49494.088000000003</v>
      </c>
      <c r="F30" s="8"/>
      <c r="G30" s="8">
        <v>8841.9969999999994</v>
      </c>
      <c r="H30" s="35">
        <v>1196.171</v>
      </c>
    </row>
    <row r="31" spans="1:8" x14ac:dyDescent="0.25">
      <c r="A31" s="33" t="s">
        <v>62</v>
      </c>
      <c r="B31" s="19" t="s">
        <v>63</v>
      </c>
      <c r="C31" s="5" t="s">
        <v>64</v>
      </c>
      <c r="D31" s="6">
        <f t="shared" si="0"/>
        <v>59532.256000000008</v>
      </c>
      <c r="E31" s="8">
        <v>49494.088000000003</v>
      </c>
      <c r="F31" s="8"/>
      <c r="G31" s="8">
        <v>8841.9969999999994</v>
      </c>
      <c r="H31" s="35">
        <v>1196.171</v>
      </c>
    </row>
    <row r="32" spans="1:8" ht="15" customHeight="1" x14ac:dyDescent="0.25">
      <c r="A32" s="33" t="s">
        <v>65</v>
      </c>
      <c r="B32" s="20" t="s">
        <v>57</v>
      </c>
      <c r="C32" s="5" t="s">
        <v>66</v>
      </c>
      <c r="D32" s="6">
        <f t="shared" si="0"/>
        <v>0</v>
      </c>
      <c r="E32" s="8"/>
      <c r="F32" s="8"/>
      <c r="G32" s="8"/>
      <c r="H32" s="35"/>
    </row>
    <row r="33" spans="1:8" ht="15" customHeight="1" x14ac:dyDescent="0.25">
      <c r="A33" s="33" t="s">
        <v>67</v>
      </c>
      <c r="B33" s="7" t="s">
        <v>68</v>
      </c>
      <c r="C33" s="5" t="s">
        <v>69</v>
      </c>
      <c r="D33" s="6">
        <f t="shared" si="0"/>
        <v>23414.580999999998</v>
      </c>
      <c r="E33" s="6">
        <f>SUM(E34:E36)</f>
        <v>0</v>
      </c>
      <c r="F33" s="6">
        <f>SUM(F34:F36)</f>
        <v>0</v>
      </c>
      <c r="G33" s="6">
        <f>SUM(G34:G36)</f>
        <v>0</v>
      </c>
      <c r="H33" s="34">
        <f>SUM(H34:H36)</f>
        <v>23414.580999999998</v>
      </c>
    </row>
    <row r="34" spans="1:8" ht="15" hidden="1" customHeight="1" x14ac:dyDescent="0.25">
      <c r="A34" s="36" t="s">
        <v>70</v>
      </c>
      <c r="B34" s="9"/>
      <c r="C34" s="10" t="s">
        <v>69</v>
      </c>
      <c r="D34" s="11"/>
      <c r="E34" s="11"/>
      <c r="F34" s="11"/>
      <c r="G34" s="11"/>
      <c r="H34" s="37"/>
    </row>
    <row r="35" spans="1:8" ht="15" customHeight="1" x14ac:dyDescent="0.25">
      <c r="A35" s="38" t="s">
        <v>71</v>
      </c>
      <c r="B35" s="12" t="s">
        <v>37</v>
      </c>
      <c r="C35" s="13">
        <v>751</v>
      </c>
      <c r="D35" s="14">
        <f>SUM(E35:H35)</f>
        <v>23414.580999999998</v>
      </c>
      <c r="E35" s="15"/>
      <c r="F35" s="15"/>
      <c r="G35" s="15"/>
      <c r="H35" s="39">
        <v>23414.580999999998</v>
      </c>
    </row>
    <row r="36" spans="1:8" ht="15" customHeight="1" x14ac:dyDescent="0.25">
      <c r="A36" s="59"/>
      <c r="B36" s="55" t="s">
        <v>25</v>
      </c>
      <c r="C36" s="56"/>
      <c r="D36" s="56"/>
      <c r="E36" s="56"/>
      <c r="F36" s="56"/>
      <c r="G36" s="56"/>
      <c r="H36" s="58"/>
    </row>
    <row r="37" spans="1:8" x14ac:dyDescent="0.25">
      <c r="A37" s="33" t="s">
        <v>72</v>
      </c>
      <c r="B37" s="21" t="s">
        <v>73</v>
      </c>
      <c r="C37" s="5" t="s">
        <v>74</v>
      </c>
      <c r="D37" s="6">
        <f t="shared" si="0"/>
        <v>25899.526999999998</v>
      </c>
      <c r="E37" s="8"/>
      <c r="F37" s="8"/>
      <c r="G37" s="8"/>
      <c r="H37" s="35">
        <v>25899.526999999998</v>
      </c>
    </row>
    <row r="38" spans="1:8" ht="15" customHeight="1" x14ac:dyDescent="0.25">
      <c r="A38" s="33" t="s">
        <v>75</v>
      </c>
      <c r="B38" s="4" t="s">
        <v>10</v>
      </c>
      <c r="C38" s="5" t="s">
        <v>76</v>
      </c>
      <c r="D38" s="6">
        <f t="shared" si="0"/>
        <v>91813.6</v>
      </c>
      <c r="E38" s="8">
        <v>37309.438000000002</v>
      </c>
      <c r="F38" s="8">
        <v>1627.8979999999999</v>
      </c>
      <c r="G38" s="8">
        <v>52876.264000000003</v>
      </c>
      <c r="H38" s="35"/>
    </row>
    <row r="39" spans="1:8" ht="15" customHeight="1" x14ac:dyDescent="0.25">
      <c r="A39" s="33" t="s">
        <v>77</v>
      </c>
      <c r="B39" s="4" t="s">
        <v>14</v>
      </c>
      <c r="C39" s="5" t="s">
        <v>78</v>
      </c>
      <c r="D39" s="6">
        <f t="shared" si="0"/>
        <v>0</v>
      </c>
      <c r="E39" s="8"/>
      <c r="F39" s="8"/>
      <c r="G39" s="8"/>
      <c r="H39" s="35"/>
    </row>
    <row r="40" spans="1:8" ht="15" customHeight="1" x14ac:dyDescent="0.25">
      <c r="A40" s="33" t="s">
        <v>79</v>
      </c>
      <c r="B40" s="4" t="s">
        <v>12</v>
      </c>
      <c r="C40" s="5" t="s">
        <v>80</v>
      </c>
      <c r="D40" s="6">
        <f t="shared" si="0"/>
        <v>0</v>
      </c>
      <c r="E40" s="8"/>
      <c r="F40" s="8"/>
      <c r="G40" s="8"/>
      <c r="H40" s="35"/>
    </row>
    <row r="41" spans="1:8" ht="15" customHeight="1" x14ac:dyDescent="0.25">
      <c r="A41" s="33" t="s">
        <v>81</v>
      </c>
      <c r="B41" s="4" t="s">
        <v>82</v>
      </c>
      <c r="C41" s="5" t="s">
        <v>83</v>
      </c>
      <c r="D41" s="6">
        <f t="shared" si="0"/>
        <v>9134.3824999999997</v>
      </c>
      <c r="E41" s="8">
        <v>2990.1289999999999</v>
      </c>
      <c r="F41" s="8"/>
      <c r="G41" s="8">
        <v>3778.2685000000001</v>
      </c>
      <c r="H41" s="35">
        <v>2365.9850000000001</v>
      </c>
    </row>
    <row r="42" spans="1:8" ht="15" customHeight="1" x14ac:dyDescent="0.25">
      <c r="A42" s="33" t="s">
        <v>84</v>
      </c>
      <c r="B42" s="7" t="s">
        <v>85</v>
      </c>
      <c r="C42" s="5" t="s">
        <v>86</v>
      </c>
      <c r="D42" s="6">
        <f t="shared" si="0"/>
        <v>0</v>
      </c>
      <c r="E42" s="8"/>
      <c r="F42" s="8"/>
      <c r="G42" s="8"/>
      <c r="H42" s="35"/>
    </row>
    <row r="43" spans="1:8" ht="15" customHeight="1" x14ac:dyDescent="0.25">
      <c r="A43" s="33" t="s">
        <v>87</v>
      </c>
      <c r="B43" s="4" t="s">
        <v>88</v>
      </c>
      <c r="C43" s="5" t="s">
        <v>89</v>
      </c>
      <c r="D43" s="6">
        <f t="shared" si="0"/>
        <v>9213.5005000000001</v>
      </c>
      <c r="E43" s="8">
        <v>2990.1289999999999</v>
      </c>
      <c r="F43" s="8"/>
      <c r="G43" s="8">
        <v>3778.2685000000001</v>
      </c>
      <c r="H43" s="35">
        <v>2445.1030000000001</v>
      </c>
    </row>
    <row r="44" spans="1:8" ht="21.75" customHeight="1" x14ac:dyDescent="0.25">
      <c r="A44" s="33" t="s">
        <v>90</v>
      </c>
      <c r="B44" s="17" t="s">
        <v>91</v>
      </c>
      <c r="C44" s="5" t="s">
        <v>92</v>
      </c>
      <c r="D44" s="6">
        <f t="shared" si="0"/>
        <v>-79.117999999999938</v>
      </c>
      <c r="E44" s="6">
        <f>E41-E43</f>
        <v>0</v>
      </c>
      <c r="F44" s="6">
        <f>F41-F43</f>
        <v>0</v>
      </c>
      <c r="G44" s="6">
        <f>G41-G43</f>
        <v>0</v>
      </c>
      <c r="H44" s="34">
        <f>H41-H43</f>
        <v>-79.117999999999938</v>
      </c>
    </row>
    <row r="45" spans="1:8" ht="22.5" customHeight="1" x14ac:dyDescent="0.25">
      <c r="A45" s="33" t="s">
        <v>93</v>
      </c>
      <c r="B45" s="4" t="s">
        <v>13</v>
      </c>
      <c r="C45" s="5" t="s">
        <v>94</v>
      </c>
      <c r="D45" s="6">
        <f t="shared" si="0"/>
        <v>-4.999999946448952E-4</v>
      </c>
      <c r="E45" s="6">
        <f>(E8+E21+E26)-(E27+E38+E39+E40+E41)</f>
        <v>0</v>
      </c>
      <c r="F45" s="6">
        <f>(F8+F21+F26)-(F27+F38+F39+F40+F41)</f>
        <v>0</v>
      </c>
      <c r="G45" s="6">
        <f>(G8+G21+G26)-(G27+G38+G39+G40+G41)</f>
        <v>-4.999999946448952E-4</v>
      </c>
      <c r="H45" s="34">
        <f>(H8+H21+H26)-(H27+H38+H39+H40+H41)</f>
        <v>0</v>
      </c>
    </row>
    <row r="46" spans="1:8" ht="15" customHeight="1" x14ac:dyDescent="0.25">
      <c r="A46" s="60" t="s">
        <v>95</v>
      </c>
      <c r="B46" s="61"/>
      <c r="C46" s="61"/>
      <c r="D46" s="61"/>
      <c r="E46" s="61"/>
      <c r="F46" s="61"/>
      <c r="G46" s="61"/>
      <c r="H46" s="62"/>
    </row>
    <row r="47" spans="1:8" ht="15" customHeight="1" x14ac:dyDescent="0.25">
      <c r="A47" s="33" t="s">
        <v>96</v>
      </c>
      <c r="B47" s="4" t="s">
        <v>18</v>
      </c>
      <c r="C47" s="5" t="s">
        <v>97</v>
      </c>
      <c r="D47" s="6">
        <f t="shared" si="0"/>
        <v>21.03</v>
      </c>
      <c r="E47" s="6">
        <f>E48+E49+E52+E55</f>
        <v>15.689</v>
      </c>
      <c r="F47" s="6">
        <f>F48+F49+F52+F55</f>
        <v>0.27200000000000002</v>
      </c>
      <c r="G47" s="6">
        <f>G48+G49+G52+G55</f>
        <v>5.069</v>
      </c>
      <c r="H47" s="34">
        <f>H48+H49+H52+H55</f>
        <v>0</v>
      </c>
    </row>
    <row r="48" spans="1:8" x14ac:dyDescent="0.25">
      <c r="A48" s="33" t="s">
        <v>98</v>
      </c>
      <c r="B48" s="7" t="s">
        <v>20</v>
      </c>
      <c r="C48" s="5" t="s">
        <v>99</v>
      </c>
      <c r="D48" s="6">
        <f t="shared" si="0"/>
        <v>0</v>
      </c>
      <c r="E48" s="8"/>
      <c r="F48" s="8"/>
      <c r="G48" s="8"/>
      <c r="H48" s="35"/>
    </row>
    <row r="49" spans="1:8" x14ac:dyDescent="0.25">
      <c r="A49" s="33" t="s">
        <v>100</v>
      </c>
      <c r="B49" s="7" t="s">
        <v>22</v>
      </c>
      <c r="C49" s="5" t="s">
        <v>101</v>
      </c>
      <c r="D49" s="6">
        <f t="shared" si="0"/>
        <v>0</v>
      </c>
      <c r="E49" s="6">
        <f>SUM(E50:E51)</f>
        <v>0</v>
      </c>
      <c r="F49" s="6">
        <f>SUM(F50:F51)</f>
        <v>0</v>
      </c>
      <c r="G49" s="6">
        <f>SUM(G50:G51)</f>
        <v>0</v>
      </c>
      <c r="H49" s="34">
        <f>SUM(H50:H51)</f>
        <v>0</v>
      </c>
    </row>
    <row r="50" spans="1:8" ht="15" hidden="1" customHeight="1" x14ac:dyDescent="0.25">
      <c r="A50" s="36" t="s">
        <v>102</v>
      </c>
      <c r="B50" s="9"/>
      <c r="C50" s="10" t="s">
        <v>101</v>
      </c>
      <c r="D50" s="11"/>
      <c r="E50" s="11"/>
      <c r="F50" s="11"/>
      <c r="G50" s="11"/>
      <c r="H50" s="37"/>
    </row>
    <row r="51" spans="1:8" ht="15" hidden="1" customHeight="1" x14ac:dyDescent="0.25">
      <c r="A51" s="57"/>
      <c r="B51" s="55" t="s">
        <v>25</v>
      </c>
      <c r="C51" s="56"/>
      <c r="D51" s="56"/>
      <c r="E51" s="56"/>
      <c r="F51" s="56"/>
      <c r="G51" s="56"/>
      <c r="H51" s="58"/>
    </row>
    <row r="52" spans="1:8" x14ac:dyDescent="0.25">
      <c r="A52" s="33" t="s">
        <v>103</v>
      </c>
      <c r="B52" s="7" t="s">
        <v>27</v>
      </c>
      <c r="C52" s="5" t="s">
        <v>104</v>
      </c>
      <c r="D52" s="6">
        <f t="shared" si="0"/>
        <v>0</v>
      </c>
      <c r="E52" s="6">
        <f>SUM(E53:E54)</f>
        <v>0</v>
      </c>
      <c r="F52" s="6">
        <f>SUM(F53:F54)</f>
        <v>0</v>
      </c>
      <c r="G52" s="6">
        <f>SUM(G53:G54)</f>
        <v>0</v>
      </c>
      <c r="H52" s="34">
        <f>SUM(H53:H54)</f>
        <v>0</v>
      </c>
    </row>
    <row r="53" spans="1:8" ht="15" hidden="1" customHeight="1" x14ac:dyDescent="0.25">
      <c r="A53" s="36" t="s">
        <v>105</v>
      </c>
      <c r="B53" s="9"/>
      <c r="C53" s="10" t="s">
        <v>104</v>
      </c>
      <c r="D53" s="11"/>
      <c r="E53" s="11"/>
      <c r="F53" s="11"/>
      <c r="G53" s="11"/>
      <c r="H53" s="37"/>
    </row>
    <row r="54" spans="1:8" ht="15" hidden="1" customHeight="1" x14ac:dyDescent="0.25">
      <c r="A54" s="57"/>
      <c r="B54" s="55" t="s">
        <v>25</v>
      </c>
      <c r="C54" s="56"/>
      <c r="D54" s="56"/>
      <c r="E54" s="56"/>
      <c r="F54" s="56"/>
      <c r="G54" s="56"/>
      <c r="H54" s="58"/>
    </row>
    <row r="55" spans="1:8" x14ac:dyDescent="0.25">
      <c r="A55" s="33" t="s">
        <v>106</v>
      </c>
      <c r="B55" s="7" t="s">
        <v>31</v>
      </c>
      <c r="C55" s="5" t="s">
        <v>107</v>
      </c>
      <c r="D55" s="6">
        <f t="shared" si="0"/>
        <v>21.03</v>
      </c>
      <c r="E55" s="6">
        <f>SUM(E56:E59)</f>
        <v>15.689</v>
      </c>
      <c r="F55" s="6">
        <f>SUM(F56:F59)</f>
        <v>0.27200000000000002</v>
      </c>
      <c r="G55" s="6">
        <f>SUM(G56:G59)</f>
        <v>5.069</v>
      </c>
      <c r="H55" s="34">
        <f>SUM(H56:H59)</f>
        <v>0</v>
      </c>
    </row>
    <row r="56" spans="1:8" ht="15" hidden="1" customHeight="1" x14ac:dyDescent="0.25">
      <c r="A56" s="36" t="s">
        <v>108</v>
      </c>
      <c r="B56" s="9"/>
      <c r="C56" s="10" t="s">
        <v>107</v>
      </c>
      <c r="D56" s="11"/>
      <c r="E56" s="11"/>
      <c r="F56" s="11"/>
      <c r="G56" s="11"/>
      <c r="H56" s="37"/>
    </row>
    <row r="57" spans="1:8" x14ac:dyDescent="0.25">
      <c r="A57" s="38" t="s">
        <v>109</v>
      </c>
      <c r="B57" s="12" t="s">
        <v>35</v>
      </c>
      <c r="C57" s="13">
        <v>1461</v>
      </c>
      <c r="D57" s="14">
        <f>SUM(E57:H57)</f>
        <v>16.53</v>
      </c>
      <c r="E57" s="15">
        <v>15.689</v>
      </c>
      <c r="F57" s="15">
        <v>0.27200000000000002</v>
      </c>
      <c r="G57" s="15">
        <v>0.56899999999999995</v>
      </c>
      <c r="H57" s="39"/>
    </row>
    <row r="58" spans="1:8" x14ac:dyDescent="0.25">
      <c r="A58" s="38" t="s">
        <v>110</v>
      </c>
      <c r="B58" s="12" t="s">
        <v>37</v>
      </c>
      <c r="C58" s="13">
        <v>1462</v>
      </c>
      <c r="D58" s="14">
        <f>SUM(E58:H58)</f>
        <v>4.5</v>
      </c>
      <c r="E58" s="15"/>
      <c r="F58" s="15"/>
      <c r="G58" s="15">
        <v>4.5</v>
      </c>
      <c r="H58" s="39"/>
    </row>
    <row r="59" spans="1:8" ht="15" hidden="1" customHeight="1" x14ac:dyDescent="0.25">
      <c r="A59" s="57"/>
      <c r="B59" s="55" t="s">
        <v>25</v>
      </c>
      <c r="C59" s="56"/>
      <c r="D59" s="56"/>
      <c r="E59" s="56"/>
      <c r="F59" s="56"/>
      <c r="G59" s="56"/>
      <c r="H59" s="58"/>
    </row>
    <row r="60" spans="1:8" x14ac:dyDescent="0.25">
      <c r="A60" s="33" t="s">
        <v>111</v>
      </c>
      <c r="B60" s="4" t="s">
        <v>8</v>
      </c>
      <c r="C60" s="5" t="s">
        <v>112</v>
      </c>
      <c r="D60" s="6">
        <f t="shared" si="0"/>
        <v>16.426000000000002</v>
      </c>
      <c r="E60" s="6">
        <f>E62+E63+E64</f>
        <v>0</v>
      </c>
      <c r="F60" s="6">
        <f>F61+F63+F64</f>
        <v>0</v>
      </c>
      <c r="G60" s="6">
        <f>G61+G62+G64</f>
        <v>6.827</v>
      </c>
      <c r="H60" s="34">
        <f>H61+H62+H63</f>
        <v>9.5990000000000002</v>
      </c>
    </row>
    <row r="61" spans="1:8" x14ac:dyDescent="0.25">
      <c r="A61" s="33" t="s">
        <v>113</v>
      </c>
      <c r="B61" s="7" t="s">
        <v>4</v>
      </c>
      <c r="C61" s="5" t="s">
        <v>114</v>
      </c>
      <c r="D61" s="6">
        <f t="shared" si="0"/>
        <v>6.5549999999999997</v>
      </c>
      <c r="E61" s="16"/>
      <c r="F61" s="8"/>
      <c r="G61" s="8">
        <v>6.5549999999999997</v>
      </c>
      <c r="H61" s="35"/>
    </row>
    <row r="62" spans="1:8" x14ac:dyDescent="0.25">
      <c r="A62" s="33" t="s">
        <v>115</v>
      </c>
      <c r="B62" s="7" t="s">
        <v>5</v>
      </c>
      <c r="C62" s="5" t="s">
        <v>116</v>
      </c>
      <c r="D62" s="6">
        <f t="shared" si="0"/>
        <v>0.27200000000000002</v>
      </c>
      <c r="E62" s="8"/>
      <c r="F62" s="22"/>
      <c r="G62" s="8">
        <v>0.27200000000000002</v>
      </c>
      <c r="H62" s="35"/>
    </row>
    <row r="63" spans="1:8" x14ac:dyDescent="0.25">
      <c r="A63" s="33" t="s">
        <v>117</v>
      </c>
      <c r="B63" s="7" t="s">
        <v>6</v>
      </c>
      <c r="C63" s="5" t="s">
        <v>118</v>
      </c>
      <c r="D63" s="6">
        <f t="shared" si="0"/>
        <v>9.5990000000000002</v>
      </c>
      <c r="E63" s="8"/>
      <c r="F63" s="8"/>
      <c r="G63" s="16"/>
      <c r="H63" s="35">
        <v>9.5990000000000002</v>
      </c>
    </row>
    <row r="64" spans="1:8" x14ac:dyDescent="0.25">
      <c r="A64" s="33" t="s">
        <v>119</v>
      </c>
      <c r="B64" s="7" t="s">
        <v>9</v>
      </c>
      <c r="C64" s="5" t="s">
        <v>120</v>
      </c>
      <c r="D64" s="6">
        <f t="shared" si="0"/>
        <v>0</v>
      </c>
      <c r="E64" s="8"/>
      <c r="F64" s="8"/>
      <c r="G64" s="8"/>
      <c r="H64" s="40"/>
    </row>
    <row r="65" spans="1:8" x14ac:dyDescent="0.25">
      <c r="A65" s="33" t="s">
        <v>121</v>
      </c>
      <c r="B65" s="17" t="s">
        <v>11</v>
      </c>
      <c r="C65" s="5" t="s">
        <v>122</v>
      </c>
      <c r="D65" s="6">
        <f t="shared" si="0"/>
        <v>0</v>
      </c>
      <c r="E65" s="8"/>
      <c r="F65" s="8"/>
      <c r="G65" s="8"/>
      <c r="H65" s="35"/>
    </row>
    <row r="66" spans="1:8" x14ac:dyDescent="0.25">
      <c r="A66" s="33" t="s">
        <v>123</v>
      </c>
      <c r="B66" s="4" t="s">
        <v>51</v>
      </c>
      <c r="C66" s="18" t="s">
        <v>124</v>
      </c>
      <c r="D66" s="6">
        <f t="shared" si="0"/>
        <v>19.396000000000001</v>
      </c>
      <c r="E66" s="6">
        <f>E67+E69+E72+E76</f>
        <v>8.6120000000000001</v>
      </c>
      <c r="F66" s="6">
        <f>F67+F69+F72+F76</f>
        <v>0</v>
      </c>
      <c r="G66" s="6">
        <f>G67+G69+G72+G76</f>
        <v>1.611</v>
      </c>
      <c r="H66" s="34">
        <f>H67+H69+H72+H76</f>
        <v>9.173</v>
      </c>
    </row>
    <row r="67" spans="1:8" ht="22.5" x14ac:dyDescent="0.25">
      <c r="A67" s="33" t="s">
        <v>125</v>
      </c>
      <c r="B67" s="7" t="s">
        <v>54</v>
      </c>
      <c r="C67" s="5" t="s">
        <v>126</v>
      </c>
      <c r="D67" s="6">
        <f t="shared" si="0"/>
        <v>0</v>
      </c>
      <c r="E67" s="8"/>
      <c r="F67" s="8"/>
      <c r="G67" s="8"/>
      <c r="H67" s="35"/>
    </row>
    <row r="68" spans="1:8" x14ac:dyDescent="0.25">
      <c r="A68" s="33" t="s">
        <v>127</v>
      </c>
      <c r="B68" s="19" t="s">
        <v>57</v>
      </c>
      <c r="C68" s="5" t="s">
        <v>128</v>
      </c>
      <c r="D68" s="6">
        <f t="shared" si="0"/>
        <v>0</v>
      </c>
      <c r="E68" s="8"/>
      <c r="F68" s="8"/>
      <c r="G68" s="8"/>
      <c r="H68" s="35"/>
    </row>
    <row r="69" spans="1:8" x14ac:dyDescent="0.25">
      <c r="A69" s="33" t="s">
        <v>129</v>
      </c>
      <c r="B69" s="7" t="s">
        <v>60</v>
      </c>
      <c r="C69" s="5" t="s">
        <v>130</v>
      </c>
      <c r="D69" s="6">
        <f t="shared" si="0"/>
        <v>11.443000000000001</v>
      </c>
      <c r="E69" s="8">
        <v>8.6120000000000001</v>
      </c>
      <c r="F69" s="8"/>
      <c r="G69" s="8">
        <v>1.611</v>
      </c>
      <c r="H69" s="35">
        <v>1.22</v>
      </c>
    </row>
    <row r="70" spans="1:8" x14ac:dyDescent="0.25">
      <c r="A70" s="33" t="s">
        <v>131</v>
      </c>
      <c r="B70" s="19" t="s">
        <v>63</v>
      </c>
      <c r="C70" s="5" t="s">
        <v>132</v>
      </c>
      <c r="D70" s="6">
        <f t="shared" si="0"/>
        <v>11.443000000000001</v>
      </c>
      <c r="E70" s="8">
        <v>8.6120000000000001</v>
      </c>
      <c r="F70" s="8"/>
      <c r="G70" s="8">
        <v>1.611</v>
      </c>
      <c r="H70" s="35">
        <v>1.22</v>
      </c>
    </row>
    <row r="71" spans="1:8" x14ac:dyDescent="0.25">
      <c r="A71" s="33" t="s">
        <v>133</v>
      </c>
      <c r="B71" s="20" t="s">
        <v>57</v>
      </c>
      <c r="C71" s="5" t="s">
        <v>134</v>
      </c>
      <c r="D71" s="6">
        <f t="shared" si="0"/>
        <v>0</v>
      </c>
      <c r="E71" s="8"/>
      <c r="F71" s="8"/>
      <c r="G71" s="8"/>
      <c r="H71" s="35"/>
    </row>
    <row r="72" spans="1:8" x14ac:dyDescent="0.25">
      <c r="A72" s="33" t="s">
        <v>135</v>
      </c>
      <c r="B72" s="7" t="s">
        <v>68</v>
      </c>
      <c r="C72" s="5" t="s">
        <v>136</v>
      </c>
      <c r="D72" s="6">
        <f t="shared" si="0"/>
        <v>4.5</v>
      </c>
      <c r="E72" s="6">
        <f>SUM(E73:E75)</f>
        <v>0</v>
      </c>
      <c r="F72" s="6">
        <f>SUM(F73:F75)</f>
        <v>0</v>
      </c>
      <c r="G72" s="6">
        <f>SUM(G73:G75)</f>
        <v>0</v>
      </c>
      <c r="H72" s="34">
        <f>SUM(H73:H75)</f>
        <v>4.5</v>
      </c>
    </row>
    <row r="73" spans="1:8" ht="15" hidden="1" customHeight="1" x14ac:dyDescent="0.25">
      <c r="A73" s="36" t="s">
        <v>137</v>
      </c>
      <c r="B73" s="9"/>
      <c r="C73" s="10" t="s">
        <v>136</v>
      </c>
      <c r="D73" s="11"/>
      <c r="E73" s="11"/>
      <c r="F73" s="11"/>
      <c r="G73" s="11"/>
      <c r="H73" s="37"/>
    </row>
    <row r="74" spans="1:8" x14ac:dyDescent="0.25">
      <c r="A74" s="38" t="s">
        <v>138</v>
      </c>
      <c r="B74" s="12" t="s">
        <v>37</v>
      </c>
      <c r="C74" s="13">
        <v>1781</v>
      </c>
      <c r="D74" s="14">
        <f>SUM(E74:H74)</f>
        <v>4.5</v>
      </c>
      <c r="E74" s="15"/>
      <c r="F74" s="15"/>
      <c r="G74" s="15"/>
      <c r="H74" s="39">
        <v>4.5</v>
      </c>
    </row>
    <row r="75" spans="1:8" ht="15" hidden="1" customHeight="1" x14ac:dyDescent="0.25">
      <c r="A75" s="57"/>
      <c r="B75" s="55" t="s">
        <v>25</v>
      </c>
      <c r="C75" s="56"/>
      <c r="D75" s="56"/>
      <c r="E75" s="56"/>
      <c r="F75" s="56"/>
      <c r="G75" s="56"/>
      <c r="H75" s="58"/>
    </row>
    <row r="76" spans="1:8" x14ac:dyDescent="0.25">
      <c r="A76" s="33" t="s">
        <v>139</v>
      </c>
      <c r="B76" s="21" t="s">
        <v>73</v>
      </c>
      <c r="C76" s="5" t="s">
        <v>140</v>
      </c>
      <c r="D76" s="6">
        <f t="shared" si="0"/>
        <v>3.4529999999999998</v>
      </c>
      <c r="E76" s="8"/>
      <c r="F76" s="8"/>
      <c r="G76" s="8"/>
      <c r="H76" s="35">
        <v>3.4529999999999998</v>
      </c>
    </row>
    <row r="77" spans="1:8" x14ac:dyDescent="0.25">
      <c r="A77" s="33" t="s">
        <v>141</v>
      </c>
      <c r="B77" s="4" t="s">
        <v>10</v>
      </c>
      <c r="C77" s="5" t="s">
        <v>142</v>
      </c>
      <c r="D77" s="6">
        <f t="shared" si="0"/>
        <v>16.426000000000002</v>
      </c>
      <c r="E77" s="8">
        <v>6.5549999999999997</v>
      </c>
      <c r="F77" s="8">
        <v>0.27200000000000002</v>
      </c>
      <c r="G77" s="8">
        <v>9.5990000000000002</v>
      </c>
      <c r="H77" s="35"/>
    </row>
    <row r="78" spans="1:8" x14ac:dyDescent="0.25">
      <c r="A78" s="33" t="s">
        <v>143</v>
      </c>
      <c r="B78" s="4" t="s">
        <v>14</v>
      </c>
      <c r="C78" s="5" t="s">
        <v>144</v>
      </c>
      <c r="D78" s="6">
        <f t="shared" si="0"/>
        <v>0</v>
      </c>
      <c r="E78" s="8"/>
      <c r="F78" s="8"/>
      <c r="G78" s="8"/>
      <c r="H78" s="35"/>
    </row>
    <row r="79" spans="1:8" x14ac:dyDescent="0.25">
      <c r="A79" s="33" t="s">
        <v>145</v>
      </c>
      <c r="B79" s="4" t="s">
        <v>12</v>
      </c>
      <c r="C79" s="5" t="s">
        <v>146</v>
      </c>
      <c r="D79" s="6">
        <f t="shared" si="0"/>
        <v>0</v>
      </c>
      <c r="E79" s="8"/>
      <c r="F79" s="8"/>
      <c r="G79" s="8"/>
      <c r="H79" s="35"/>
    </row>
    <row r="80" spans="1:8" x14ac:dyDescent="0.25">
      <c r="A80" s="33" t="s">
        <v>147</v>
      </c>
      <c r="B80" s="4" t="s">
        <v>82</v>
      </c>
      <c r="C80" s="5" t="s">
        <v>148</v>
      </c>
      <c r="D80" s="6">
        <f t="shared" si="0"/>
        <v>1.6335999999999999</v>
      </c>
      <c r="E80" s="8">
        <v>0.52200000000000002</v>
      </c>
      <c r="F80" s="8"/>
      <c r="G80" s="8">
        <v>0.68559999999999999</v>
      </c>
      <c r="H80" s="35">
        <v>0.42599999999999999</v>
      </c>
    </row>
    <row r="81" spans="1:8" x14ac:dyDescent="0.25">
      <c r="A81" s="33" t="s">
        <v>149</v>
      </c>
      <c r="B81" s="7" t="s">
        <v>150</v>
      </c>
      <c r="C81" s="5" t="s">
        <v>151</v>
      </c>
      <c r="D81" s="6">
        <f t="shared" si="0"/>
        <v>0</v>
      </c>
      <c r="E81" s="8"/>
      <c r="F81" s="8"/>
      <c r="G81" s="8"/>
      <c r="H81" s="35"/>
    </row>
    <row r="82" spans="1:8" x14ac:dyDescent="0.25">
      <c r="A82" s="33" t="s">
        <v>152</v>
      </c>
      <c r="B82" s="4" t="s">
        <v>88</v>
      </c>
      <c r="C82" s="5" t="s">
        <v>153</v>
      </c>
      <c r="D82" s="6">
        <f t="shared" si="0"/>
        <v>2.5165999999999999</v>
      </c>
      <c r="E82" s="8">
        <v>0.52200000000000002</v>
      </c>
      <c r="F82" s="8"/>
      <c r="G82" s="8">
        <v>0.68559999999999999</v>
      </c>
      <c r="H82" s="35">
        <v>1.3089999999999999</v>
      </c>
    </row>
    <row r="83" spans="1:8" ht="22.5" x14ac:dyDescent="0.25">
      <c r="A83" s="33" t="s">
        <v>154</v>
      </c>
      <c r="B83" s="17" t="s">
        <v>91</v>
      </c>
      <c r="C83" s="5" t="s">
        <v>155</v>
      </c>
      <c r="D83" s="6">
        <f t="shared" si="0"/>
        <v>-0.88300000000000001</v>
      </c>
      <c r="E83" s="6">
        <f>E80-E82</f>
        <v>0</v>
      </c>
      <c r="F83" s="6">
        <f>F80-F82</f>
        <v>0</v>
      </c>
      <c r="G83" s="6">
        <f>G80-G82</f>
        <v>0</v>
      </c>
      <c r="H83" s="34">
        <f>H80-H82</f>
        <v>-0.88300000000000001</v>
      </c>
    </row>
    <row r="84" spans="1:8" x14ac:dyDescent="0.25">
      <c r="A84" s="33" t="s">
        <v>156</v>
      </c>
      <c r="B84" s="4" t="s">
        <v>13</v>
      </c>
      <c r="C84" s="5" t="s">
        <v>157</v>
      </c>
      <c r="D84" s="6">
        <f t="shared" si="0"/>
        <v>3.9999999999906777E-4</v>
      </c>
      <c r="E84" s="6">
        <f>(E47+E60+E65)-(E66+E77+E78+E79+E80)</f>
        <v>0</v>
      </c>
      <c r="F84" s="6">
        <f>(F47+F60+F65)-(F66+F77+F78+F79+F80)</f>
        <v>0</v>
      </c>
      <c r="G84" s="6">
        <f>(G47+G60+G65)-(G66+G77+G78+G79+G80)</f>
        <v>3.9999999999906777E-4</v>
      </c>
      <c r="H84" s="34">
        <f>(H47+H60+H65)-(H66+H77+H78+H79+H80)</f>
        <v>0</v>
      </c>
    </row>
    <row r="85" spans="1:8" x14ac:dyDescent="0.25">
      <c r="A85" s="60" t="s">
        <v>158</v>
      </c>
      <c r="B85" s="61"/>
      <c r="C85" s="61"/>
      <c r="D85" s="61"/>
      <c r="E85" s="61"/>
      <c r="F85" s="61"/>
      <c r="G85" s="61"/>
      <c r="H85" s="62"/>
    </row>
    <row r="86" spans="1:8" x14ac:dyDescent="0.25">
      <c r="A86" s="33" t="s">
        <v>159</v>
      </c>
      <c r="B86" s="4" t="s">
        <v>160</v>
      </c>
      <c r="C86" s="5" t="s">
        <v>161</v>
      </c>
      <c r="D86" s="6">
        <f t="shared" si="0"/>
        <v>18.224</v>
      </c>
      <c r="E86" s="8">
        <v>17.274000000000001</v>
      </c>
      <c r="F86" s="8"/>
      <c r="G86" s="2">
        <v>0.95</v>
      </c>
      <c r="H86" s="35"/>
    </row>
    <row r="87" spans="1:8" x14ac:dyDescent="0.25">
      <c r="A87" s="33" t="s">
        <v>162</v>
      </c>
      <c r="B87" s="4" t="s">
        <v>163</v>
      </c>
      <c r="C87" s="5" t="s">
        <v>164</v>
      </c>
      <c r="D87" s="6">
        <f t="shared" si="0"/>
        <v>172.75325000000001</v>
      </c>
      <c r="E87" s="2">
        <v>152.70325</v>
      </c>
      <c r="F87" s="8"/>
      <c r="G87" s="2">
        <f>0.95+19.1</f>
        <v>20.05</v>
      </c>
      <c r="H87" s="35"/>
    </row>
    <row r="88" spans="1:8" x14ac:dyDescent="0.25">
      <c r="A88" s="33" t="s">
        <v>165</v>
      </c>
      <c r="B88" s="4" t="s">
        <v>166</v>
      </c>
      <c r="C88" s="5" t="s">
        <v>167</v>
      </c>
      <c r="D88" s="6">
        <f t="shared" si="0"/>
        <v>0</v>
      </c>
      <c r="E88" s="2"/>
      <c r="F88" s="8"/>
      <c r="G88" s="2"/>
      <c r="H88" s="35"/>
    </row>
    <row r="89" spans="1:8" x14ac:dyDescent="0.25">
      <c r="A89" s="60" t="s">
        <v>168</v>
      </c>
      <c r="B89" s="61"/>
      <c r="C89" s="61"/>
      <c r="D89" s="61"/>
      <c r="E89" s="61"/>
      <c r="F89" s="61"/>
      <c r="G89" s="61"/>
      <c r="H89" s="62"/>
    </row>
    <row r="90" spans="1:8" x14ac:dyDescent="0.25">
      <c r="A90" s="33" t="s">
        <v>169</v>
      </c>
      <c r="B90" s="4" t="s">
        <v>170</v>
      </c>
      <c r="C90" s="5" t="s">
        <v>171</v>
      </c>
      <c r="D90" s="6">
        <f t="shared" si="0"/>
        <v>4.26</v>
      </c>
      <c r="E90" s="6">
        <f>SUM(E91:E92)</f>
        <v>0</v>
      </c>
      <c r="F90" s="6">
        <f>SUM(F91:F92)</f>
        <v>0</v>
      </c>
      <c r="G90" s="6">
        <f>SUM(G91:G92)</f>
        <v>4.26</v>
      </c>
      <c r="H90" s="34">
        <f>SUM(H91:H92)</f>
        <v>0</v>
      </c>
    </row>
    <row r="91" spans="1:8" x14ac:dyDescent="0.25">
      <c r="A91" s="41" t="s">
        <v>172</v>
      </c>
      <c r="B91" s="7" t="s">
        <v>173</v>
      </c>
      <c r="C91" s="5" t="s">
        <v>174</v>
      </c>
      <c r="D91" s="6">
        <f t="shared" si="0"/>
        <v>4.26</v>
      </c>
      <c r="E91" s="23"/>
      <c r="F91" s="23"/>
      <c r="G91" s="23">
        <v>4.26</v>
      </c>
      <c r="H91" s="42"/>
    </row>
    <row r="92" spans="1:8" x14ac:dyDescent="0.25">
      <c r="A92" s="41" t="s">
        <v>175</v>
      </c>
      <c r="B92" s="7" t="s">
        <v>176</v>
      </c>
      <c r="C92" s="5" t="s">
        <v>177</v>
      </c>
      <c r="D92" s="6">
        <f t="shared" si="0"/>
        <v>0</v>
      </c>
      <c r="E92" s="24">
        <f>E95</f>
        <v>0</v>
      </c>
      <c r="F92" s="24">
        <f>F95</f>
        <v>0</v>
      </c>
      <c r="G92" s="24">
        <f>G95</f>
        <v>0</v>
      </c>
      <c r="H92" s="43">
        <f>H95</f>
        <v>0</v>
      </c>
    </row>
    <row r="93" spans="1:8" x14ac:dyDescent="0.25">
      <c r="A93" s="41" t="s">
        <v>178</v>
      </c>
      <c r="B93" s="19" t="s">
        <v>179</v>
      </c>
      <c r="C93" s="5" t="s">
        <v>180</v>
      </c>
      <c r="D93" s="6">
        <f t="shared" si="0"/>
        <v>0</v>
      </c>
      <c r="E93" s="23"/>
      <c r="F93" s="23"/>
      <c r="G93" s="23"/>
      <c r="H93" s="42"/>
    </row>
    <row r="94" spans="1:8" x14ac:dyDescent="0.25">
      <c r="A94" s="41" t="s">
        <v>181</v>
      </c>
      <c r="B94" s="20" t="s">
        <v>182</v>
      </c>
      <c r="C94" s="5" t="s">
        <v>183</v>
      </c>
      <c r="D94" s="6">
        <f t="shared" si="0"/>
        <v>0</v>
      </c>
      <c r="E94" s="23"/>
      <c r="F94" s="23"/>
      <c r="G94" s="23"/>
      <c r="H94" s="42"/>
    </row>
    <row r="95" spans="1:8" x14ac:dyDescent="0.25">
      <c r="A95" s="41" t="s">
        <v>184</v>
      </c>
      <c r="B95" s="19" t="s">
        <v>185</v>
      </c>
      <c r="C95" s="5" t="s">
        <v>186</v>
      </c>
      <c r="D95" s="6">
        <f t="shared" si="0"/>
        <v>0</v>
      </c>
      <c r="E95" s="23"/>
      <c r="F95" s="23"/>
      <c r="G95" s="23"/>
      <c r="H95" s="42"/>
    </row>
    <row r="96" spans="1:8" x14ac:dyDescent="0.25">
      <c r="A96" s="41" t="s">
        <v>187</v>
      </c>
      <c r="B96" s="4" t="s">
        <v>188</v>
      </c>
      <c r="C96" s="5" t="s">
        <v>189</v>
      </c>
      <c r="D96" s="6">
        <f t="shared" si="0"/>
        <v>85431.78300000001</v>
      </c>
      <c r="E96" s="24">
        <f>E97+E113</f>
        <v>49494.088000000003</v>
      </c>
      <c r="F96" s="24">
        <f>F97+F113</f>
        <v>0</v>
      </c>
      <c r="G96" s="24">
        <f>G97+G113</f>
        <v>8841.9969999999994</v>
      </c>
      <c r="H96" s="43">
        <f>H97+H113</f>
        <v>27095.698</v>
      </c>
    </row>
    <row r="97" spans="1:8" x14ac:dyDescent="0.25">
      <c r="A97" s="41" t="s">
        <v>190</v>
      </c>
      <c r="B97" s="7" t="s">
        <v>191</v>
      </c>
      <c r="C97" s="5" t="s">
        <v>192</v>
      </c>
      <c r="D97" s="6">
        <f t="shared" si="0"/>
        <v>85431.78300000001</v>
      </c>
      <c r="E97" s="24">
        <f>E98+E99</f>
        <v>49494.088000000003</v>
      </c>
      <c r="F97" s="24">
        <f>F98+F99</f>
        <v>0</v>
      </c>
      <c r="G97" s="24">
        <f>G98+G99</f>
        <v>8841.9969999999994</v>
      </c>
      <c r="H97" s="43">
        <f>H98+H99</f>
        <v>27095.698</v>
      </c>
    </row>
    <row r="98" spans="1:8" x14ac:dyDescent="0.25">
      <c r="A98" s="41" t="s">
        <v>193</v>
      </c>
      <c r="B98" s="19" t="s">
        <v>194</v>
      </c>
      <c r="C98" s="5" t="s">
        <v>195</v>
      </c>
      <c r="D98" s="6">
        <f t="shared" si="0"/>
        <v>59532.256000000008</v>
      </c>
      <c r="E98" s="23">
        <v>49494.088000000003</v>
      </c>
      <c r="F98" s="23"/>
      <c r="G98" s="23">
        <v>8841.9969999999994</v>
      </c>
      <c r="H98" s="42">
        <v>1196.171</v>
      </c>
    </row>
    <row r="99" spans="1:8" x14ac:dyDescent="0.25">
      <c r="A99" s="41" t="s">
        <v>196</v>
      </c>
      <c r="B99" s="19" t="s">
        <v>197</v>
      </c>
      <c r="C99" s="5" t="s">
        <v>198</v>
      </c>
      <c r="D99" s="6">
        <f t="shared" si="0"/>
        <v>25899.527000000002</v>
      </c>
      <c r="E99" s="24">
        <f>E100+E103+E106+E109+E110+E111+E112</f>
        <v>0</v>
      </c>
      <c r="F99" s="24">
        <f>F100+F103+F106+F109+F110+F111+F112</f>
        <v>0</v>
      </c>
      <c r="G99" s="24">
        <f>G100+G103+G106+G109+G110+G111+G112</f>
        <v>0</v>
      </c>
      <c r="H99" s="43">
        <f>H100+H103+H106+H109+H110+H111+H112</f>
        <v>25899.527000000002</v>
      </c>
    </row>
    <row r="100" spans="1:8" ht="33.75" x14ac:dyDescent="0.25">
      <c r="A100" s="41" t="s">
        <v>199</v>
      </c>
      <c r="B100" s="20" t="s">
        <v>200</v>
      </c>
      <c r="C100" s="5" t="s">
        <v>201</v>
      </c>
      <c r="D100" s="6">
        <f t="shared" si="0"/>
        <v>1144.3989999999999</v>
      </c>
      <c r="E100" s="25">
        <f>E101+E102</f>
        <v>0</v>
      </c>
      <c r="F100" s="25">
        <f>F101+F102</f>
        <v>0</v>
      </c>
      <c r="G100" s="25">
        <f>G101+G102</f>
        <v>0</v>
      </c>
      <c r="H100" s="44">
        <f>H101+H102</f>
        <v>1144.3989999999999</v>
      </c>
    </row>
    <row r="101" spans="1:8" x14ac:dyDescent="0.25">
      <c r="A101" s="41" t="s">
        <v>202</v>
      </c>
      <c r="B101" s="26" t="s">
        <v>203</v>
      </c>
      <c r="C101" s="5" t="s">
        <v>204</v>
      </c>
      <c r="D101" s="6">
        <f t="shared" si="0"/>
        <v>1144.3989999999999</v>
      </c>
      <c r="E101" s="23"/>
      <c r="F101" s="23"/>
      <c r="G101" s="23"/>
      <c r="H101" s="42">
        <v>1144.3989999999999</v>
      </c>
    </row>
    <row r="102" spans="1:8" x14ac:dyDescent="0.25">
      <c r="A102" s="41" t="s">
        <v>205</v>
      </c>
      <c r="B102" s="26" t="s">
        <v>206</v>
      </c>
      <c r="C102" s="5" t="s">
        <v>207</v>
      </c>
      <c r="D102" s="6">
        <f t="shared" si="0"/>
        <v>0</v>
      </c>
      <c r="E102" s="23"/>
      <c r="F102" s="23"/>
      <c r="G102" s="23"/>
      <c r="H102" s="42"/>
    </row>
    <row r="103" spans="1:8" ht="33.75" x14ac:dyDescent="0.25">
      <c r="A103" s="41" t="s">
        <v>208</v>
      </c>
      <c r="B103" s="20" t="s">
        <v>209</v>
      </c>
      <c r="C103" s="5" t="s">
        <v>210</v>
      </c>
      <c r="D103" s="6">
        <f t="shared" si="0"/>
        <v>24755.128000000001</v>
      </c>
      <c r="E103" s="25">
        <f>E104+E105</f>
        <v>0</v>
      </c>
      <c r="F103" s="25">
        <f>F104+F105</f>
        <v>0</v>
      </c>
      <c r="G103" s="25">
        <f>G104+G105</f>
        <v>0</v>
      </c>
      <c r="H103" s="44">
        <f>H104+H105</f>
        <v>24755.128000000001</v>
      </c>
    </row>
    <row r="104" spans="1:8" x14ac:dyDescent="0.25">
      <c r="A104" s="41" t="s">
        <v>211</v>
      </c>
      <c r="B104" s="26" t="s">
        <v>203</v>
      </c>
      <c r="C104" s="5" t="s">
        <v>212</v>
      </c>
      <c r="D104" s="6">
        <f t="shared" si="0"/>
        <v>24755.128000000001</v>
      </c>
      <c r="E104" s="23"/>
      <c r="F104" s="23"/>
      <c r="G104" s="23"/>
      <c r="H104" s="42">
        <v>24755.128000000001</v>
      </c>
    </row>
    <row r="105" spans="1:8" x14ac:dyDescent="0.25">
      <c r="A105" s="41" t="s">
        <v>213</v>
      </c>
      <c r="B105" s="26" t="s">
        <v>206</v>
      </c>
      <c r="C105" s="5" t="s">
        <v>214</v>
      </c>
      <c r="D105" s="6">
        <f t="shared" si="0"/>
        <v>0</v>
      </c>
      <c r="E105" s="23"/>
      <c r="F105" s="23"/>
      <c r="G105" s="23"/>
      <c r="H105" s="42"/>
    </row>
    <row r="106" spans="1:8" ht="22.5" x14ac:dyDescent="0.25">
      <c r="A106" s="41" t="s">
        <v>215</v>
      </c>
      <c r="B106" s="20" t="s">
        <v>216</v>
      </c>
      <c r="C106" s="5" t="s">
        <v>217</v>
      </c>
      <c r="D106" s="6">
        <f t="shared" si="0"/>
        <v>0</v>
      </c>
      <c r="E106" s="25">
        <f>E107+E108</f>
        <v>0</v>
      </c>
      <c r="F106" s="25">
        <f>F107+F108</f>
        <v>0</v>
      </c>
      <c r="G106" s="25">
        <f>G107+G108</f>
        <v>0</v>
      </c>
      <c r="H106" s="44">
        <f>H107+H108</f>
        <v>0</v>
      </c>
    </row>
    <row r="107" spans="1:8" x14ac:dyDescent="0.25">
      <c r="A107" s="41" t="s">
        <v>218</v>
      </c>
      <c r="B107" s="26" t="s">
        <v>203</v>
      </c>
      <c r="C107" s="5" t="s">
        <v>219</v>
      </c>
      <c r="D107" s="6">
        <f t="shared" si="0"/>
        <v>0</v>
      </c>
      <c r="E107" s="23"/>
      <c r="F107" s="23"/>
      <c r="G107" s="23"/>
      <c r="H107" s="42"/>
    </row>
    <row r="108" spans="1:8" x14ac:dyDescent="0.25">
      <c r="A108" s="41" t="s">
        <v>220</v>
      </c>
      <c r="B108" s="26" t="s">
        <v>206</v>
      </c>
      <c r="C108" s="5" t="s">
        <v>221</v>
      </c>
      <c r="D108" s="6">
        <f t="shared" si="0"/>
        <v>0</v>
      </c>
      <c r="E108" s="23"/>
      <c r="F108" s="23"/>
      <c r="G108" s="23"/>
      <c r="H108" s="42"/>
    </row>
    <row r="109" spans="1:8" x14ac:dyDescent="0.25">
      <c r="A109" s="41" t="s">
        <v>222</v>
      </c>
      <c r="B109" s="20" t="s">
        <v>223</v>
      </c>
      <c r="C109" s="5" t="s">
        <v>224</v>
      </c>
      <c r="D109" s="6">
        <f t="shared" si="0"/>
        <v>0</v>
      </c>
      <c r="E109" s="23"/>
      <c r="F109" s="23"/>
      <c r="G109" s="23"/>
      <c r="H109" s="42"/>
    </row>
    <row r="110" spans="1:8" x14ac:dyDescent="0.25">
      <c r="A110" s="41" t="s">
        <v>225</v>
      </c>
      <c r="B110" s="20" t="s">
        <v>226</v>
      </c>
      <c r="C110" s="5" t="s">
        <v>227</v>
      </c>
      <c r="D110" s="6">
        <f t="shared" si="0"/>
        <v>0</v>
      </c>
      <c r="E110" s="23"/>
      <c r="F110" s="23"/>
      <c r="G110" s="23"/>
      <c r="H110" s="42"/>
    </row>
    <row r="111" spans="1:8" ht="33.75" x14ac:dyDescent="0.25">
      <c r="A111" s="41" t="s">
        <v>228</v>
      </c>
      <c r="B111" s="20" t="s">
        <v>229</v>
      </c>
      <c r="C111" s="5" t="s">
        <v>230</v>
      </c>
      <c r="D111" s="6">
        <f t="shared" si="0"/>
        <v>0</v>
      </c>
      <c r="E111" s="23"/>
      <c r="F111" s="23"/>
      <c r="G111" s="23"/>
      <c r="H111" s="42"/>
    </row>
    <row r="112" spans="1:8" ht="22.5" x14ac:dyDescent="0.25">
      <c r="A112" s="41" t="s">
        <v>231</v>
      </c>
      <c r="B112" s="20" t="s">
        <v>232</v>
      </c>
      <c r="C112" s="5" t="s">
        <v>233</v>
      </c>
      <c r="D112" s="6">
        <f t="shared" si="0"/>
        <v>0</v>
      </c>
      <c r="E112" s="23"/>
      <c r="F112" s="23"/>
      <c r="G112" s="23"/>
      <c r="H112" s="42"/>
    </row>
    <row r="113" spans="1:8" x14ac:dyDescent="0.25">
      <c r="A113" s="41" t="s">
        <v>234</v>
      </c>
      <c r="B113" s="7" t="s">
        <v>235</v>
      </c>
      <c r="C113" s="5" t="s">
        <v>236</v>
      </c>
      <c r="D113" s="6">
        <f t="shared" si="0"/>
        <v>0</v>
      </c>
      <c r="E113" s="24">
        <f>E116</f>
        <v>0</v>
      </c>
      <c r="F113" s="24">
        <f>F116</f>
        <v>0</v>
      </c>
      <c r="G113" s="24">
        <f>G116</f>
        <v>0</v>
      </c>
      <c r="H113" s="43">
        <f>H116</f>
        <v>0</v>
      </c>
    </row>
    <row r="114" spans="1:8" x14ac:dyDescent="0.25">
      <c r="A114" s="41" t="s">
        <v>237</v>
      </c>
      <c r="B114" s="19" t="s">
        <v>179</v>
      </c>
      <c r="C114" s="5" t="s">
        <v>238</v>
      </c>
      <c r="D114" s="6">
        <f t="shared" si="0"/>
        <v>0</v>
      </c>
      <c r="E114" s="23"/>
      <c r="F114" s="23"/>
      <c r="G114" s="23"/>
      <c r="H114" s="42"/>
    </row>
    <row r="115" spans="1:8" x14ac:dyDescent="0.25">
      <c r="A115" s="41" t="s">
        <v>239</v>
      </c>
      <c r="B115" s="20" t="s">
        <v>240</v>
      </c>
      <c r="C115" s="5" t="s">
        <v>241</v>
      </c>
      <c r="D115" s="6">
        <f t="shared" si="0"/>
        <v>0</v>
      </c>
      <c r="E115" s="23"/>
      <c r="F115" s="23"/>
      <c r="G115" s="23"/>
      <c r="H115" s="42"/>
    </row>
    <row r="116" spans="1:8" x14ac:dyDescent="0.25">
      <c r="A116" s="41" t="s">
        <v>242</v>
      </c>
      <c r="B116" s="19" t="s">
        <v>185</v>
      </c>
      <c r="C116" s="5" t="s">
        <v>243</v>
      </c>
      <c r="D116" s="6">
        <f t="shared" si="0"/>
        <v>0</v>
      </c>
      <c r="E116" s="23"/>
      <c r="F116" s="23"/>
      <c r="G116" s="23"/>
      <c r="H116" s="42"/>
    </row>
    <row r="117" spans="1:8" x14ac:dyDescent="0.25">
      <c r="A117" s="41" t="s">
        <v>244</v>
      </c>
      <c r="B117" s="17" t="s">
        <v>245</v>
      </c>
      <c r="C117" s="5" t="s">
        <v>246</v>
      </c>
      <c r="D117" s="6">
        <f t="shared" si="0"/>
        <v>24418.414000000001</v>
      </c>
      <c r="E117" s="24">
        <f>SUM(E118:E119)</f>
        <v>0</v>
      </c>
      <c r="F117" s="24">
        <f>SUM(F118:F119)</f>
        <v>0</v>
      </c>
      <c r="G117" s="24">
        <f>SUM(G118:G119)</f>
        <v>24418.414000000001</v>
      </c>
      <c r="H117" s="43">
        <f>SUM(H118:H119)</f>
        <v>0</v>
      </c>
    </row>
    <row r="118" spans="1:8" x14ac:dyDescent="0.25">
      <c r="A118" s="41" t="s">
        <v>247</v>
      </c>
      <c r="B118" s="7" t="s">
        <v>173</v>
      </c>
      <c r="C118" s="5" t="s">
        <v>248</v>
      </c>
      <c r="D118" s="6">
        <f t="shared" si="0"/>
        <v>24418.414000000001</v>
      </c>
      <c r="E118" s="23"/>
      <c r="F118" s="23"/>
      <c r="G118" s="23">
        <v>24418.414000000001</v>
      </c>
      <c r="H118" s="42"/>
    </row>
    <row r="119" spans="1:8" x14ac:dyDescent="0.25">
      <c r="A119" s="41" t="s">
        <v>249</v>
      </c>
      <c r="B119" s="7" t="s">
        <v>176</v>
      </c>
      <c r="C119" s="5" t="s">
        <v>250</v>
      </c>
      <c r="D119" s="6">
        <f t="shared" si="0"/>
        <v>0</v>
      </c>
      <c r="E119" s="24">
        <f>E121</f>
        <v>0</v>
      </c>
      <c r="F119" s="24">
        <f>F121</f>
        <v>0</v>
      </c>
      <c r="G119" s="24">
        <f>G121</f>
        <v>0</v>
      </c>
      <c r="H119" s="43">
        <f>H121</f>
        <v>0</v>
      </c>
    </row>
    <row r="120" spans="1:8" x14ac:dyDescent="0.25">
      <c r="A120" s="41" t="s">
        <v>251</v>
      </c>
      <c r="B120" s="19" t="s">
        <v>252</v>
      </c>
      <c r="C120" s="5" t="s">
        <v>253</v>
      </c>
      <c r="D120" s="6">
        <f t="shared" si="0"/>
        <v>0</v>
      </c>
      <c r="E120" s="23"/>
      <c r="F120" s="23"/>
      <c r="G120" s="23"/>
      <c r="H120" s="42"/>
    </row>
    <row r="121" spans="1:8" x14ac:dyDescent="0.25">
      <c r="A121" s="41" t="s">
        <v>254</v>
      </c>
      <c r="B121" s="19" t="s">
        <v>185</v>
      </c>
      <c r="C121" s="5" t="s">
        <v>255</v>
      </c>
      <c r="D121" s="6">
        <f t="shared" si="0"/>
        <v>0</v>
      </c>
      <c r="E121" s="23"/>
      <c r="F121" s="23"/>
      <c r="G121" s="23"/>
      <c r="H121" s="42"/>
    </row>
    <row r="122" spans="1:8" x14ac:dyDescent="0.25">
      <c r="A122" s="60" t="s">
        <v>256</v>
      </c>
      <c r="B122" s="61"/>
      <c r="C122" s="61"/>
      <c r="D122" s="61"/>
      <c r="E122" s="61"/>
      <c r="F122" s="61"/>
      <c r="G122" s="61"/>
      <c r="H122" s="62"/>
    </row>
    <row r="123" spans="1:8" ht="22.5" x14ac:dyDescent="0.25">
      <c r="A123" s="41" t="s">
        <v>257</v>
      </c>
      <c r="B123" s="4" t="s">
        <v>258</v>
      </c>
      <c r="C123" s="5" t="s">
        <v>259</v>
      </c>
      <c r="D123" s="6">
        <f t="shared" si="0"/>
        <v>7.4480000000000004</v>
      </c>
      <c r="E123" s="24">
        <f>SUM( E124:E125)</f>
        <v>0</v>
      </c>
      <c r="F123" s="24">
        <f>SUM( F124:F125)</f>
        <v>0</v>
      </c>
      <c r="G123" s="24">
        <f>SUM( G124:G125)</f>
        <v>7.4480000000000004</v>
      </c>
      <c r="H123" s="43">
        <f>SUM( H124:H125)</f>
        <v>0</v>
      </c>
    </row>
    <row r="124" spans="1:8" x14ac:dyDescent="0.25">
      <c r="A124" s="41" t="s">
        <v>260</v>
      </c>
      <c r="B124" s="7" t="s">
        <v>173</v>
      </c>
      <c r="C124" s="5" t="s">
        <v>261</v>
      </c>
      <c r="D124" s="6">
        <f t="shared" si="0"/>
        <v>7.4480000000000004</v>
      </c>
      <c r="E124" s="23"/>
      <c r="F124" s="23"/>
      <c r="G124" s="23">
        <v>7.4480000000000004</v>
      </c>
      <c r="H124" s="42"/>
    </row>
    <row r="125" spans="1:8" x14ac:dyDescent="0.25">
      <c r="A125" s="41" t="s">
        <v>262</v>
      </c>
      <c r="B125" s="7" t="s">
        <v>176</v>
      </c>
      <c r="C125" s="5" t="s">
        <v>263</v>
      </c>
      <c r="D125" s="6">
        <f t="shared" si="0"/>
        <v>0</v>
      </c>
      <c r="E125" s="24">
        <f>E126+E128</f>
        <v>0</v>
      </c>
      <c r="F125" s="24">
        <f>F126+F128</f>
        <v>0</v>
      </c>
      <c r="G125" s="24">
        <f>G126+G128</f>
        <v>0</v>
      </c>
      <c r="H125" s="43">
        <f>H126+H128</f>
        <v>0</v>
      </c>
    </row>
    <row r="126" spans="1:8" x14ac:dyDescent="0.25">
      <c r="A126" s="41" t="s">
        <v>264</v>
      </c>
      <c r="B126" s="19" t="s">
        <v>265</v>
      </c>
      <c r="C126" s="5" t="s">
        <v>266</v>
      </c>
      <c r="D126" s="6">
        <f t="shared" si="0"/>
        <v>0</v>
      </c>
      <c r="E126" s="23"/>
      <c r="F126" s="23"/>
      <c r="G126" s="23"/>
      <c r="H126" s="42"/>
    </row>
    <row r="127" spans="1:8" x14ac:dyDescent="0.25">
      <c r="A127" s="41" t="s">
        <v>267</v>
      </c>
      <c r="B127" s="20" t="s">
        <v>268</v>
      </c>
      <c r="C127" s="5" t="s">
        <v>269</v>
      </c>
      <c r="D127" s="6">
        <f t="shared" si="0"/>
        <v>0</v>
      </c>
      <c r="E127" s="23"/>
      <c r="F127" s="23"/>
      <c r="G127" s="23"/>
      <c r="H127" s="42"/>
    </row>
    <row r="128" spans="1:8" x14ac:dyDescent="0.25">
      <c r="A128" s="41" t="s">
        <v>270</v>
      </c>
      <c r="B128" s="19" t="s">
        <v>271</v>
      </c>
      <c r="C128" s="5" t="s">
        <v>272</v>
      </c>
      <c r="D128" s="6">
        <f t="shared" si="0"/>
        <v>0</v>
      </c>
      <c r="E128" s="23"/>
      <c r="F128" s="23"/>
      <c r="G128" s="23"/>
      <c r="H128" s="42"/>
    </row>
    <row r="129" spans="1:8" x14ac:dyDescent="0.25">
      <c r="A129" s="41" t="s">
        <v>24</v>
      </c>
      <c r="B129" s="4" t="s">
        <v>273</v>
      </c>
      <c r="C129" s="5" t="s">
        <v>274</v>
      </c>
      <c r="D129" s="6">
        <f t="shared" si="0"/>
        <v>101181.402</v>
      </c>
      <c r="E129" s="25">
        <f>SUM( E130+E135)</f>
        <v>42883.097999999998</v>
      </c>
      <c r="F129" s="25">
        <f>SUM( F130+F135)</f>
        <v>0</v>
      </c>
      <c r="G129" s="25">
        <f>SUM( G130+G135)</f>
        <v>15467.243</v>
      </c>
      <c r="H129" s="44">
        <f>SUM( H130+H135)</f>
        <v>42831.060999999994</v>
      </c>
    </row>
    <row r="130" spans="1:8" x14ac:dyDescent="0.25">
      <c r="A130" s="41" t="s">
        <v>275</v>
      </c>
      <c r="B130" s="7" t="s">
        <v>173</v>
      </c>
      <c r="C130" s="5" t="s">
        <v>276</v>
      </c>
      <c r="D130" s="6">
        <f t="shared" ref="D130:D143" si="1">SUM(E130:H130)</f>
        <v>101181.402</v>
      </c>
      <c r="E130" s="25">
        <f>SUM( E131:E132)</f>
        <v>42883.097999999998</v>
      </c>
      <c r="F130" s="25">
        <f>SUM( F131:F132)</f>
        <v>0</v>
      </c>
      <c r="G130" s="25">
        <f>SUM( G131:G132)</f>
        <v>15467.243</v>
      </c>
      <c r="H130" s="44">
        <f>SUM( H131:H132)</f>
        <v>42831.060999999994</v>
      </c>
    </row>
    <row r="131" spans="1:8" x14ac:dyDescent="0.25">
      <c r="A131" s="41" t="s">
        <v>277</v>
      </c>
      <c r="B131" s="19" t="s">
        <v>194</v>
      </c>
      <c r="C131" s="5" t="s">
        <v>278</v>
      </c>
      <c r="D131" s="6">
        <f t="shared" si="1"/>
        <v>61601.790999999997</v>
      </c>
      <c r="E131" s="27">
        <v>42883.097999999998</v>
      </c>
      <c r="F131" s="27"/>
      <c r="G131" s="27">
        <v>15467.243</v>
      </c>
      <c r="H131" s="45">
        <v>3251.45</v>
      </c>
    </row>
    <row r="132" spans="1:8" x14ac:dyDescent="0.25">
      <c r="A132" s="41" t="s">
        <v>279</v>
      </c>
      <c r="B132" s="19" t="s">
        <v>197</v>
      </c>
      <c r="C132" s="5" t="s">
        <v>280</v>
      </c>
      <c r="D132" s="6">
        <f t="shared" si="1"/>
        <v>39579.610999999997</v>
      </c>
      <c r="E132" s="25">
        <f>E133+E134</f>
        <v>0</v>
      </c>
      <c r="F132" s="25">
        <f>F133+F134</f>
        <v>0</v>
      </c>
      <c r="G132" s="25">
        <f>G133+G134</f>
        <v>0</v>
      </c>
      <c r="H132" s="44">
        <f>H133+H134</f>
        <v>39579.610999999997</v>
      </c>
    </row>
    <row r="133" spans="1:8" x14ac:dyDescent="0.25">
      <c r="A133" s="41" t="s">
        <v>281</v>
      </c>
      <c r="B133" s="20" t="s">
        <v>203</v>
      </c>
      <c r="C133" s="5" t="s">
        <v>282</v>
      </c>
      <c r="D133" s="6">
        <f t="shared" si="1"/>
        <v>39579.610999999997</v>
      </c>
      <c r="E133" s="27"/>
      <c r="F133" s="27"/>
      <c r="G133" s="27"/>
      <c r="H133" s="45">
        <v>39579.610999999997</v>
      </c>
    </row>
    <row r="134" spans="1:8" x14ac:dyDescent="0.25">
      <c r="A134" s="41" t="s">
        <v>283</v>
      </c>
      <c r="B134" s="20" t="s">
        <v>284</v>
      </c>
      <c r="C134" s="5" t="s">
        <v>285</v>
      </c>
      <c r="D134" s="6">
        <f t="shared" si="1"/>
        <v>0</v>
      </c>
      <c r="E134" s="27"/>
      <c r="F134" s="27"/>
      <c r="G134" s="27"/>
      <c r="H134" s="45"/>
    </row>
    <row r="135" spans="1:8" x14ac:dyDescent="0.25">
      <c r="A135" s="41" t="s">
        <v>286</v>
      </c>
      <c r="B135" s="7" t="s">
        <v>235</v>
      </c>
      <c r="C135" s="5" t="s">
        <v>287</v>
      </c>
      <c r="D135" s="6">
        <f t="shared" si="1"/>
        <v>0</v>
      </c>
      <c r="E135" s="25">
        <f>E136+E138</f>
        <v>0</v>
      </c>
      <c r="F135" s="25">
        <f>F136+F138</f>
        <v>0</v>
      </c>
      <c r="G135" s="25">
        <f>G136+G138</f>
        <v>0</v>
      </c>
      <c r="H135" s="44">
        <f>H136+H138</f>
        <v>0</v>
      </c>
    </row>
    <row r="136" spans="1:8" x14ac:dyDescent="0.25">
      <c r="A136" s="41" t="s">
        <v>288</v>
      </c>
      <c r="B136" s="19" t="s">
        <v>265</v>
      </c>
      <c r="C136" s="5" t="s">
        <v>289</v>
      </c>
      <c r="D136" s="6">
        <f t="shared" si="1"/>
        <v>0</v>
      </c>
      <c r="E136" s="23"/>
      <c r="F136" s="23"/>
      <c r="G136" s="23"/>
      <c r="H136" s="42"/>
    </row>
    <row r="137" spans="1:8" x14ac:dyDescent="0.25">
      <c r="A137" s="41" t="s">
        <v>290</v>
      </c>
      <c r="B137" s="20" t="s">
        <v>268</v>
      </c>
      <c r="C137" s="5" t="s">
        <v>291</v>
      </c>
      <c r="D137" s="6">
        <f t="shared" si="1"/>
        <v>0</v>
      </c>
      <c r="E137" s="23"/>
      <c r="F137" s="23"/>
      <c r="G137" s="23"/>
      <c r="H137" s="42"/>
    </row>
    <row r="138" spans="1:8" x14ac:dyDescent="0.25">
      <c r="A138" s="41" t="s">
        <v>292</v>
      </c>
      <c r="B138" s="19" t="s">
        <v>271</v>
      </c>
      <c r="C138" s="5" t="s">
        <v>293</v>
      </c>
      <c r="D138" s="6">
        <f t="shared" si="1"/>
        <v>0</v>
      </c>
      <c r="E138" s="28"/>
      <c r="F138" s="28"/>
      <c r="G138" s="28"/>
      <c r="H138" s="46"/>
    </row>
    <row r="139" spans="1:8" x14ac:dyDescent="0.25">
      <c r="A139" s="41" t="s">
        <v>294</v>
      </c>
      <c r="B139" s="4" t="s">
        <v>295</v>
      </c>
      <c r="C139" s="5" t="s">
        <v>296</v>
      </c>
      <c r="D139" s="6">
        <f t="shared" si="1"/>
        <v>24196.940149999999</v>
      </c>
      <c r="E139" s="29">
        <f>SUM( E140:E141)</f>
        <v>0</v>
      </c>
      <c r="F139" s="29">
        <f>SUM( F140:F141)</f>
        <v>0</v>
      </c>
      <c r="G139" s="29">
        <f>SUM( G140:G141)</f>
        <v>24196.940149999999</v>
      </c>
      <c r="H139" s="47">
        <f>SUM( H140:H141)</f>
        <v>0</v>
      </c>
    </row>
    <row r="140" spans="1:8" x14ac:dyDescent="0.25">
      <c r="A140" s="41" t="s">
        <v>297</v>
      </c>
      <c r="B140" s="7" t="s">
        <v>173</v>
      </c>
      <c r="C140" s="5" t="s">
        <v>298</v>
      </c>
      <c r="D140" s="6">
        <f t="shared" si="1"/>
        <v>24196.940149999999</v>
      </c>
      <c r="E140" s="28"/>
      <c r="F140" s="28"/>
      <c r="G140" s="28">
        <v>24196.940149999999</v>
      </c>
      <c r="H140" s="46"/>
    </row>
    <row r="141" spans="1:8" x14ac:dyDescent="0.25">
      <c r="A141" s="41" t="s">
        <v>299</v>
      </c>
      <c r="B141" s="7" t="s">
        <v>176</v>
      </c>
      <c r="C141" s="5" t="s">
        <v>300</v>
      </c>
      <c r="D141" s="6">
        <f t="shared" si="1"/>
        <v>0</v>
      </c>
      <c r="E141" s="29">
        <f>E142+E143</f>
        <v>0</v>
      </c>
      <c r="F141" s="29">
        <f>F142+F143</f>
        <v>0</v>
      </c>
      <c r="G141" s="29">
        <f>G142+G143</f>
        <v>0</v>
      </c>
      <c r="H141" s="47">
        <f>H142+H143</f>
        <v>0</v>
      </c>
    </row>
    <row r="142" spans="1:8" x14ac:dyDescent="0.25">
      <c r="A142" s="41" t="s">
        <v>301</v>
      </c>
      <c r="B142" s="19" t="s">
        <v>302</v>
      </c>
      <c r="C142" s="5" t="s">
        <v>303</v>
      </c>
      <c r="D142" s="6">
        <f t="shared" si="1"/>
        <v>0</v>
      </c>
      <c r="E142" s="28"/>
      <c r="F142" s="28"/>
      <c r="G142" s="28"/>
      <c r="H142" s="46"/>
    </row>
    <row r="143" spans="1:8" x14ac:dyDescent="0.25">
      <c r="A143" s="48" t="s">
        <v>304</v>
      </c>
      <c r="B143" s="49" t="s">
        <v>271</v>
      </c>
      <c r="C143" s="50" t="s">
        <v>305</v>
      </c>
      <c r="D143" s="51">
        <f t="shared" si="1"/>
        <v>0</v>
      </c>
      <c r="E143" s="52"/>
      <c r="F143" s="52"/>
      <c r="G143" s="52"/>
      <c r="H143" s="53"/>
    </row>
  </sheetData>
  <mergeCells count="12">
    <mergeCell ref="A46:H46"/>
    <mergeCell ref="A85:H85"/>
    <mergeCell ref="A89:H89"/>
    <mergeCell ref="A122:H122"/>
    <mergeCell ref="A1:G1"/>
    <mergeCell ref="A2:G2"/>
    <mergeCell ref="C4:C5"/>
    <mergeCell ref="B4:B5"/>
    <mergeCell ref="A4:A5"/>
    <mergeCell ref="D4:D5"/>
    <mergeCell ref="E4:H4"/>
    <mergeCell ref="A7:H7"/>
  </mergeCells>
  <dataValidations count="2">
    <dataValidation type="decimal" allowBlank="1" showErrorMessage="1" errorTitle="Ошибка" error="Допускается ввод только действительных чисел!" sqref="D16:H19 D86:H88 D8:H11 D47:H50 D21:H35 D76:H84 D13:H14 D55:H58 D37:H45 D90:H121 D123:H143 D52:H53 D60:H7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B18:B19 B35 B57:B58 B74"/>
  </dataValidations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</dc:creator>
  <cp:lastModifiedBy>Сураева Наталья Геннадьевна</cp:lastModifiedBy>
  <cp:lastPrinted>2020-02-14T01:59:18Z</cp:lastPrinted>
  <dcterms:created xsi:type="dcterms:W3CDTF">2012-04-04T02:56:11Z</dcterms:created>
  <dcterms:modified xsi:type="dcterms:W3CDTF">2020-02-25T09:22:57Z</dcterms:modified>
</cp:coreProperties>
</file>